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tions" sheetId="1" state="visible" r:id="rId1"/>
    <sheet name="Your Data" sheetId="2" state="visible" r:id="rId2"/>
    <sheet name="Calculator" sheetId="3" state="visible" r:id="rId3"/>
    <sheet name="Analysis" sheetId="4" state="visible" r:id="rId4"/>
    <sheet name="Referenc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"/>
    <numFmt numFmtId="165" formatCode="+#,##0;-#,##0"/>
    <numFmt numFmtId="166" formatCode="+0.0%;-0.0%"/>
  </numFmts>
  <fonts count="9">
    <font>
      <name val="Calibri"/>
      <family val="2"/>
      <color theme="1"/>
      <sz val="11"/>
      <scheme val="minor"/>
    </font>
    <font>
      <b val="1"/>
      <color rgb="001E40AF"/>
      <sz val="18"/>
    </font>
    <font>
      <b val="1"/>
      <sz val="12"/>
    </font>
    <font>
      <sz val="11"/>
    </font>
    <font>
      <b val="1"/>
      <color rgb="00FFFFFF"/>
      <sz val="12"/>
    </font>
    <font>
      <i val="1"/>
      <color rgb="006B7280"/>
    </font>
    <font>
      <b val="1"/>
      <color rgb="001E40AF"/>
      <sz val="16"/>
    </font>
    <font>
      <b val="1"/>
    </font>
    <font>
      <name val="Consolas"/>
    </font>
  </fonts>
  <fills count="5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FEF3C7"/>
        <bgColor rgb="00FEF3C7"/>
      </patternFill>
    </fill>
    <fill>
      <patternFill patternType="solid">
        <fgColor rgb="00D1FAE5"/>
        <bgColor rgb="00D1FAE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0" fillId="3" borderId="1" applyAlignment="1" pivotButton="0" quotePrefix="0" xfId="0">
      <alignment horizontal="center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4" fontId="0" fillId="0" borderId="1" applyAlignment="1" pivotButton="0" quotePrefix="0" xfId="0">
      <alignment horizontal="center"/>
    </xf>
    <xf numFmtId="2" fontId="0" fillId="0" borderId="0" pivotButton="0" quotePrefix="0" xfId="0"/>
    <xf numFmtId="3" fontId="2" fillId="4" borderId="1" applyAlignment="1" pivotButton="0" quotePrefix="0" xfId="0">
      <alignment horizontal="center"/>
    </xf>
    <xf numFmtId="3" fontId="7" fillId="0" borderId="0" pivotButton="0" quotePrefix="0" xfId="0"/>
    <xf numFmtId="165" fontId="0" fillId="0" borderId="1" applyAlignment="1" pivotButton="0" quotePrefix="0" xfId="0">
      <alignment horizontal="center"/>
    </xf>
    <xf numFmtId="166" fontId="0" fillId="0" borderId="1" applyAlignment="1" pivotButton="0" quotePrefix="0" xfId="0">
      <alignment horizontal="center"/>
    </xf>
    <xf numFmtId="3" fontId="0" fillId="0" borderId="0" applyAlignment="1" pivotButton="0" quotePrefix="0" xfId="0">
      <alignment horizontal="center"/>
    </xf>
    <xf numFmtId="0" fontId="4" fillId="2" borderId="1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cols>
    <col width="70" customWidth="1" min="1" max="1"/>
  </cols>
  <sheetData>
    <row r="1">
      <c r="A1" s="1" t="inlineStr">
        <is>
          <t>Inventory Planning Calculator</t>
        </is>
      </c>
      <c r="B1" s="1" t="inlineStr"/>
    </row>
    <row r="2">
      <c r="A2" t="inlineStr"/>
      <c r="B2" t="inlineStr"/>
    </row>
    <row r="3">
      <c r="A3" s="2" t="inlineStr">
        <is>
          <t>How to use this template:</t>
        </is>
      </c>
      <c r="B3" s="2" t="inlineStr"/>
    </row>
    <row r="4">
      <c r="A4" t="inlineStr"/>
      <c r="B4" t="inlineStr"/>
    </row>
    <row r="5">
      <c r="A5" t="inlineStr">
        <is>
          <t>1. Go to 'Your Data' sheet and paste your historical sales data</t>
        </is>
      </c>
      <c r="B5" t="inlineStr"/>
    </row>
    <row r="6">
      <c r="A6" t="inlineStr">
        <is>
          <t>2. Fill in your parameters (lead time, service level, costs) in 'Calculator' sheet</t>
        </is>
      </c>
      <c r="B6" t="inlineStr"/>
    </row>
    <row r="7">
      <c r="A7" t="inlineStr">
        <is>
          <t>3. View your Safety Stock, Reorder Point, and EOQ results automatically</t>
        </is>
      </c>
      <c r="B7" t="inlineStr"/>
    </row>
    <row r="8">
      <c r="A8" t="inlineStr">
        <is>
          <t>4. Check the 'Analysis' sheet for demand variability insights</t>
        </is>
      </c>
      <c r="B8" t="inlineStr"/>
    </row>
    <row r="9">
      <c r="A9" t="inlineStr"/>
      <c r="B9" t="inlineStr"/>
    </row>
    <row r="10">
      <c r="A10" s="2" t="inlineStr">
        <is>
          <t>Sheets in this workbook:</t>
        </is>
      </c>
      <c r="B10" s="2" t="inlineStr"/>
    </row>
    <row r="11">
      <c r="A11" t="inlineStr"/>
      <c r="B11" t="inlineStr"/>
    </row>
    <row r="12">
      <c r="A12" s="3" t="inlineStr">
        <is>
          <t>• Your Data - Paste your monthly/weekly sales history here</t>
        </is>
      </c>
      <c r="B12" t="inlineStr"/>
    </row>
    <row r="13">
      <c r="A13" s="3" t="inlineStr">
        <is>
          <t>• Calculator - Main calculator with all formulas</t>
        </is>
      </c>
      <c r="B13" t="inlineStr"/>
    </row>
    <row r="14">
      <c r="A14" s="3" t="inlineStr">
        <is>
          <t>• Analysis - Demand statistics and visualizations</t>
        </is>
      </c>
      <c r="B14" t="inlineStr"/>
    </row>
    <row r="15">
      <c r="A15" s="3" t="inlineStr">
        <is>
          <t>• Reference - Formula explanations and service level table</t>
        </is>
      </c>
      <c r="B15" t="inlineStr"/>
    </row>
    <row r="16">
      <c r="A16" t="inlineStr"/>
      <c r="B16" t="inlineStr"/>
    </row>
    <row r="17">
      <c r="A17" t="inlineStr">
        <is>
          <t>Need more accurate forecasts? Try Sanvia at sanvia.ai</t>
        </is>
      </c>
      <c r="B17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</cols>
  <sheetData>
    <row r="1">
      <c r="A1" s="4" t="inlineStr">
        <is>
          <t>Month</t>
        </is>
      </c>
      <c r="B1" s="4" t="inlineStr">
        <is>
          <t>Units Sold</t>
        </is>
      </c>
    </row>
    <row r="2">
      <c r="A2" s="5" t="inlineStr">
        <is>
          <t>Jan 2025</t>
        </is>
      </c>
      <c r="B2" s="6" t="n">
        <v>480</v>
      </c>
    </row>
    <row r="3">
      <c r="A3" s="5" t="inlineStr">
        <is>
          <t>Feb 2025</t>
        </is>
      </c>
      <c r="B3" s="6" t="n">
        <v>520</v>
      </c>
    </row>
    <row r="4">
      <c r="A4" s="5" t="inlineStr">
        <is>
          <t>Mar 2025</t>
        </is>
      </c>
      <c r="B4" s="6" t="n">
        <v>510</v>
      </c>
    </row>
    <row r="5">
      <c r="A5" s="5" t="inlineStr">
        <is>
          <t>Apr 2025</t>
        </is>
      </c>
      <c r="B5" s="6" t="n">
        <v>490</v>
      </c>
    </row>
    <row r="6">
      <c r="A6" s="5" t="inlineStr">
        <is>
          <t>May 2025</t>
        </is>
      </c>
      <c r="B6" s="6" t="n">
        <v>530</v>
      </c>
    </row>
    <row r="7">
      <c r="A7" s="5" t="inlineStr">
        <is>
          <t>Jun 2025</t>
        </is>
      </c>
      <c r="B7" s="6" t="n">
        <v>470</v>
      </c>
    </row>
    <row r="8">
      <c r="A8" s="5" t="inlineStr">
        <is>
          <t>Jul 2025</t>
        </is>
      </c>
      <c r="B8" s="6" t="n">
        <v>540</v>
      </c>
    </row>
    <row r="9">
      <c r="A9" s="5" t="inlineStr">
        <is>
          <t>Aug 2025</t>
        </is>
      </c>
      <c r="B9" s="6" t="n">
        <v>500</v>
      </c>
    </row>
    <row r="10">
      <c r="A10" s="5" t="inlineStr">
        <is>
          <t>Sep 2025</t>
        </is>
      </c>
      <c r="B10" s="6" t="n">
        <v>510</v>
      </c>
    </row>
    <row r="11">
      <c r="A11" s="5" t="inlineStr">
        <is>
          <t>Oct 2025</t>
        </is>
      </c>
      <c r="B11" s="6" t="n">
        <v>550</v>
      </c>
    </row>
    <row r="12">
      <c r="A12" s="5" t="inlineStr">
        <is>
          <t>Nov 2025</t>
        </is>
      </c>
      <c r="B12" s="6" t="n">
        <v>580</v>
      </c>
    </row>
    <row r="13">
      <c r="A13" s="5" t="inlineStr">
        <is>
          <t>Dec 2025</t>
        </is>
      </c>
      <c r="B13" s="6" t="n">
        <v>620</v>
      </c>
    </row>
    <row r="15">
      <c r="A15" s="7" t="inlineStr">
        <is>
          <t>Replace the sample data above with your actual sales history.</t>
        </is>
      </c>
    </row>
    <row r="16">
      <c r="A16" s="7" t="inlineStr">
        <is>
          <t>More data points = more accurate calculations (12+ months recommended).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35" customWidth="1" min="4" max="4"/>
  </cols>
  <sheetData>
    <row r="1">
      <c r="A1" s="8" t="inlineStr">
        <is>
          <t>Inventory Planning Calculator</t>
        </is>
      </c>
    </row>
    <row r="3">
      <c r="A3" s="2" t="inlineStr">
        <is>
          <t>INPUT PARAMETERS</t>
        </is>
      </c>
    </row>
    <row r="4">
      <c r="A4" s="9" t="inlineStr">
        <is>
          <t>Lead Time (days)</t>
        </is>
      </c>
      <c r="B4" s="6" t="n">
        <v>14</v>
      </c>
      <c r="C4" s="7" t="inlineStr">
        <is>
          <t>Days from order to delivery</t>
        </is>
      </c>
    </row>
    <row r="5">
      <c r="A5" s="9" t="inlineStr">
        <is>
          <t>Service Level</t>
        </is>
      </c>
      <c r="B5" s="6" t="inlineStr">
        <is>
          <t>95%</t>
        </is>
      </c>
      <c r="C5" s="7" t="inlineStr">
        <is>
          <t>Target fill rate (90%, 95%, or 99%)</t>
        </is>
      </c>
    </row>
    <row r="6">
      <c r="A6" s="9" t="inlineStr">
        <is>
          <t>Order Cost (€)</t>
        </is>
      </c>
      <c r="B6" s="6" t="n">
        <v>50</v>
      </c>
      <c r="C6" s="7" t="inlineStr">
        <is>
          <t>Cost to place one order</t>
        </is>
      </c>
    </row>
    <row r="7">
      <c r="A7" s="9" t="inlineStr">
        <is>
          <t>Holding Cost (€/unit/year)</t>
        </is>
      </c>
      <c r="B7" s="6" t="n">
        <v>2</v>
      </c>
      <c r="C7" s="7" t="inlineStr">
        <is>
          <t>Annual cost to store one unit</t>
        </is>
      </c>
    </row>
    <row r="8">
      <c r="A8" s="9" t="inlineStr">
        <is>
          <t>Working Days per Month</t>
        </is>
      </c>
      <c r="B8" s="6" t="n">
        <v>22</v>
      </c>
      <c r="C8" s="7" t="inlineStr">
        <is>
          <t>For daily demand calculation</t>
        </is>
      </c>
    </row>
    <row r="10">
      <c r="A10" s="2" t="inlineStr">
        <is>
          <t>DEMAND STATISTICS (from your data)</t>
        </is>
      </c>
    </row>
    <row r="11">
      <c r="A11" s="9" t="inlineStr">
        <is>
          <t>Average Monthly Demand</t>
        </is>
      </c>
      <c r="B11" s="10">
        <f>AVERAGE('Your Data'!B2:B13)</f>
        <v/>
      </c>
      <c r="C11" s="7" t="inlineStr">
        <is>
          <t>units/month</t>
        </is>
      </c>
    </row>
    <row r="12">
      <c r="A12" s="9" t="inlineStr">
        <is>
          <t>Std Deviation of Demand</t>
        </is>
      </c>
      <c r="B12" s="10">
        <f>STDEV('Your Data'!B2:B13)</f>
        <v/>
      </c>
      <c r="C12" s="7" t="inlineStr">
        <is>
          <t>units/month</t>
        </is>
      </c>
    </row>
    <row r="13">
      <c r="A13" s="9" t="inlineStr">
        <is>
          <t>Average Daily Demand</t>
        </is>
      </c>
      <c r="B13" s="10">
        <f>B11/(B8)</f>
        <v/>
      </c>
      <c r="C13" s="7" t="inlineStr">
        <is>
          <t>units/day</t>
        </is>
      </c>
    </row>
    <row r="14">
      <c r="A14" s="9" t="inlineStr">
        <is>
          <t>Annual Demand</t>
        </is>
      </c>
      <c r="B14" s="10">
        <f>B11*12</f>
        <v/>
      </c>
      <c r="C14" s="7" t="inlineStr">
        <is>
          <t>units/year</t>
        </is>
      </c>
    </row>
    <row r="15">
      <c r="A15" s="9" t="inlineStr">
        <is>
          <t>Coefficient of Variation</t>
        </is>
      </c>
      <c r="B15" s="10">
        <f>B12/B11</f>
        <v/>
      </c>
      <c r="C15" s="7" t="inlineStr">
        <is>
          <t>(lower = more stable)</t>
        </is>
      </c>
    </row>
    <row r="17">
      <c r="E17" t="inlineStr">
        <is>
          <t>Z-Score:</t>
        </is>
      </c>
      <c r="F17" s="11">
        <f>IF(B5="95%",1.65,IF(B5="99%",2.33,IF(B5="90%",1.28,1.65)))</f>
        <v/>
      </c>
    </row>
    <row r="18">
      <c r="A18" s="2" t="inlineStr">
        <is>
          <t>RESULTS</t>
        </is>
      </c>
    </row>
    <row r="19">
      <c r="A19" s="9" t="inlineStr">
        <is>
          <t>Safety Stock</t>
        </is>
      </c>
      <c r="B19" s="12">
        <f>ROUND(F17*B12*SQRT(B4/30),0)</f>
        <v/>
      </c>
      <c r="C19" t="inlineStr">
        <is>
          <t>units</t>
        </is>
      </c>
      <c r="D19" s="7" t="inlineStr">
        <is>
          <t>Buffer against demand variability</t>
        </is>
      </c>
    </row>
    <row r="20">
      <c r="A20" s="9" t="inlineStr">
        <is>
          <t>Reorder Point (ROP)</t>
        </is>
      </c>
      <c r="B20" s="12">
        <f>ROUND(B13*B4+B19,0)</f>
        <v/>
      </c>
      <c r="C20" t="inlineStr">
        <is>
          <t>units</t>
        </is>
      </c>
      <c r="D20" s="7" t="inlineStr">
        <is>
          <t>Order when inventory hits this level</t>
        </is>
      </c>
    </row>
    <row r="21">
      <c r="A21" s="9" t="inlineStr">
        <is>
          <t>Economic Order Quantity (EOQ)</t>
        </is>
      </c>
      <c r="B21" s="12">
        <f>ROUND(SQRT(2*B14*B6/B7),0)</f>
        <v/>
      </c>
      <c r="C21" t="inlineStr">
        <is>
          <t>units</t>
        </is>
      </c>
      <c r="D21" s="7" t="inlineStr">
        <is>
          <t>Optimal order size</t>
        </is>
      </c>
    </row>
    <row r="24">
      <c r="A24" s="2" t="inlineStr">
        <is>
          <t>SUMMARY</t>
        </is>
      </c>
    </row>
    <row r="25">
      <c r="A25" t="inlineStr">
        <is>
          <t>When inventory reaches</t>
        </is>
      </c>
      <c r="B25" s="13">
        <f>B20</f>
        <v/>
      </c>
      <c r="C25" t="inlineStr">
        <is>
          <t>units, order</t>
        </is>
      </c>
      <c r="D25" s="13">
        <f>B21</f>
        <v/>
      </c>
      <c r="E25" t="inlineStr">
        <is>
          <t>units.</t>
        </is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</cols>
  <sheetData>
    <row r="1">
      <c r="A1" s="8" t="inlineStr">
        <is>
          <t>Demand Analysis</t>
        </is>
      </c>
    </row>
    <row r="3">
      <c r="A3" s="4" t="inlineStr">
        <is>
          <t>Month</t>
        </is>
      </c>
      <c r="B3" s="4" t="inlineStr">
        <is>
          <t>Units Sold</t>
        </is>
      </c>
      <c r="C3" s="4" t="inlineStr">
        <is>
          <t>Variance from Avg</t>
        </is>
      </c>
      <c r="D3" s="4" t="inlineStr">
        <is>
          <t>% Variance</t>
        </is>
      </c>
    </row>
    <row r="4">
      <c r="A4" s="5">
        <f>'Your Data'!A2</f>
        <v/>
      </c>
      <c r="B4" s="5">
        <f>'Your Data'!B2</f>
        <v/>
      </c>
      <c r="C4" s="14">
        <f>B4-AVERAGE('Your Data'!$B$2:$B$13)</f>
        <v/>
      </c>
      <c r="D4" s="15">
        <f>C4/AVERAGE('Your Data'!$B$2:$B$13)</f>
        <v/>
      </c>
    </row>
    <row r="5">
      <c r="A5" s="5">
        <f>'Your Data'!A3</f>
        <v/>
      </c>
      <c r="B5" s="5">
        <f>'Your Data'!B3</f>
        <v/>
      </c>
      <c r="C5" s="14">
        <f>B5-AVERAGE('Your Data'!$B$2:$B$13)</f>
        <v/>
      </c>
      <c r="D5" s="15">
        <f>C5/AVERAGE('Your Data'!$B$2:$B$13)</f>
        <v/>
      </c>
    </row>
    <row r="6">
      <c r="A6" s="5">
        <f>'Your Data'!A4</f>
        <v/>
      </c>
      <c r="B6" s="5">
        <f>'Your Data'!B4</f>
        <v/>
      </c>
      <c r="C6" s="14">
        <f>B6-AVERAGE('Your Data'!$B$2:$B$13)</f>
        <v/>
      </c>
      <c r="D6" s="15">
        <f>C6/AVERAGE('Your Data'!$B$2:$B$13)</f>
        <v/>
      </c>
    </row>
    <row r="7">
      <c r="A7" s="5">
        <f>'Your Data'!A5</f>
        <v/>
      </c>
      <c r="B7" s="5">
        <f>'Your Data'!B5</f>
        <v/>
      </c>
      <c r="C7" s="14">
        <f>B7-AVERAGE('Your Data'!$B$2:$B$13)</f>
        <v/>
      </c>
      <c r="D7" s="15">
        <f>C7/AVERAGE('Your Data'!$B$2:$B$13)</f>
        <v/>
      </c>
    </row>
    <row r="8">
      <c r="A8" s="5">
        <f>'Your Data'!A6</f>
        <v/>
      </c>
      <c r="B8" s="5">
        <f>'Your Data'!B6</f>
        <v/>
      </c>
      <c r="C8" s="14">
        <f>B8-AVERAGE('Your Data'!$B$2:$B$13)</f>
        <v/>
      </c>
      <c r="D8" s="15">
        <f>C8/AVERAGE('Your Data'!$B$2:$B$13)</f>
        <v/>
      </c>
    </row>
    <row r="9">
      <c r="A9" s="5">
        <f>'Your Data'!A7</f>
        <v/>
      </c>
      <c r="B9" s="5">
        <f>'Your Data'!B7</f>
        <v/>
      </c>
      <c r="C9" s="14">
        <f>B9-AVERAGE('Your Data'!$B$2:$B$13)</f>
        <v/>
      </c>
      <c r="D9" s="15">
        <f>C9/AVERAGE('Your Data'!$B$2:$B$13)</f>
        <v/>
      </c>
    </row>
    <row r="10">
      <c r="A10" s="5">
        <f>'Your Data'!A8</f>
        <v/>
      </c>
      <c r="B10" s="5">
        <f>'Your Data'!B8</f>
        <v/>
      </c>
      <c r="C10" s="14">
        <f>B10-AVERAGE('Your Data'!$B$2:$B$13)</f>
        <v/>
      </c>
      <c r="D10" s="15">
        <f>C10/AVERAGE('Your Data'!$B$2:$B$13)</f>
        <v/>
      </c>
    </row>
    <row r="11">
      <c r="A11" s="5">
        <f>'Your Data'!A9</f>
        <v/>
      </c>
      <c r="B11" s="5">
        <f>'Your Data'!B9</f>
        <v/>
      </c>
      <c r="C11" s="14">
        <f>B11-AVERAGE('Your Data'!$B$2:$B$13)</f>
        <v/>
      </c>
      <c r="D11" s="15">
        <f>C11/AVERAGE('Your Data'!$B$2:$B$13)</f>
        <v/>
      </c>
    </row>
    <row r="12">
      <c r="A12" s="5">
        <f>'Your Data'!A10</f>
        <v/>
      </c>
      <c r="B12" s="5">
        <f>'Your Data'!B10</f>
        <v/>
      </c>
      <c r="C12" s="14">
        <f>B12-AVERAGE('Your Data'!$B$2:$B$13)</f>
        <v/>
      </c>
      <c r="D12" s="15">
        <f>C12/AVERAGE('Your Data'!$B$2:$B$13)</f>
        <v/>
      </c>
    </row>
    <row r="13">
      <c r="A13" s="5">
        <f>'Your Data'!A11</f>
        <v/>
      </c>
      <c r="B13" s="5">
        <f>'Your Data'!B11</f>
        <v/>
      </c>
      <c r="C13" s="14">
        <f>B13-AVERAGE('Your Data'!$B$2:$B$13)</f>
        <v/>
      </c>
      <c r="D13" s="15">
        <f>C13/AVERAGE('Your Data'!$B$2:$B$13)</f>
        <v/>
      </c>
    </row>
    <row r="14">
      <c r="A14" s="5">
        <f>'Your Data'!A12</f>
        <v/>
      </c>
      <c r="B14" s="5">
        <f>'Your Data'!B12</f>
        <v/>
      </c>
      <c r="C14" s="14">
        <f>B14-AVERAGE('Your Data'!$B$2:$B$13)</f>
        <v/>
      </c>
      <c r="D14" s="15">
        <f>C14/AVERAGE('Your Data'!$B$2:$B$13)</f>
        <v/>
      </c>
    </row>
    <row r="15">
      <c r="A15" s="5">
        <f>'Your Data'!A13</f>
        <v/>
      </c>
      <c r="B15" s="5">
        <f>'Your Data'!B13</f>
        <v/>
      </c>
      <c r="C15" s="14">
        <f>B15-AVERAGE('Your Data'!$B$2:$B$13)</f>
        <v/>
      </c>
      <c r="D15" s="15">
        <f>C15/AVERAGE('Your Data'!$B$2:$B$13)</f>
        <v/>
      </c>
    </row>
    <row r="18">
      <c r="A18" s="2" t="inlineStr">
        <is>
          <t>Key Metrics</t>
        </is>
      </c>
    </row>
    <row r="19">
      <c r="A19" s="9" t="inlineStr">
        <is>
          <t>Minimum Demand</t>
        </is>
      </c>
      <c r="B19" s="16">
        <f>MIN('Your Data'!B2:B13)</f>
        <v/>
      </c>
    </row>
    <row r="20">
      <c r="A20" s="9" t="inlineStr">
        <is>
          <t>Maximum Demand</t>
        </is>
      </c>
      <c r="B20" s="16">
        <f>MAX('Your Data'!B2:B13)</f>
        <v/>
      </c>
    </row>
    <row r="21">
      <c r="A21" s="9" t="inlineStr">
        <is>
          <t>Demand Range</t>
        </is>
      </c>
      <c r="B21" s="16">
        <f>MAX('Your Data'!B2:B13)-MIN('Your Data'!B2:B13)</f>
        <v/>
      </c>
    </row>
    <row r="22">
      <c r="A22" s="9" t="inlineStr">
        <is>
          <t>Data Points</t>
        </is>
      </c>
      <c r="B22" s="16">
        <f>COUNT('Your Data'!B2:B13)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0" customWidth="1" min="1" max="1"/>
    <col width="50" customWidth="1" min="2" max="2"/>
    <col width="40" customWidth="1" min="3" max="3"/>
  </cols>
  <sheetData>
    <row r="1">
      <c r="A1" s="8" t="inlineStr">
        <is>
          <t>Formula Reference</t>
        </is>
      </c>
    </row>
    <row r="3">
      <c r="A3" s="2" t="inlineStr">
        <is>
          <t>Service Level Z-Scores</t>
        </is>
      </c>
    </row>
    <row r="4">
      <c r="A4" s="17" t="inlineStr">
        <is>
          <t>Service Level</t>
        </is>
      </c>
      <c r="B4" s="17" t="inlineStr">
        <is>
          <t>Z-Score</t>
        </is>
      </c>
      <c r="C4" s="17" t="inlineStr">
        <is>
          <t>Stockout Risk</t>
        </is>
      </c>
    </row>
    <row r="5">
      <c r="A5" s="5" t="inlineStr">
        <is>
          <t>90%</t>
        </is>
      </c>
      <c r="B5" s="5" t="n">
        <v>1.28</v>
      </c>
      <c r="C5" s="5" t="inlineStr">
        <is>
          <t>10%</t>
        </is>
      </c>
    </row>
    <row r="6">
      <c r="A6" s="5" t="inlineStr">
        <is>
          <t>95%</t>
        </is>
      </c>
      <c r="B6" s="5" t="n">
        <v>1.65</v>
      </c>
      <c r="C6" s="5" t="inlineStr">
        <is>
          <t>5%</t>
        </is>
      </c>
    </row>
    <row r="7">
      <c r="A7" s="5" t="inlineStr">
        <is>
          <t>99%</t>
        </is>
      </c>
      <c r="B7" s="5" t="n">
        <v>2.33</v>
      </c>
      <c r="C7" s="5" t="inlineStr">
        <is>
          <t>1%</t>
        </is>
      </c>
    </row>
    <row r="10">
      <c r="A10" s="2" t="inlineStr">
        <is>
          <t>Formulas Explained</t>
        </is>
      </c>
    </row>
    <row r="11">
      <c r="A11" s="9" t="inlineStr">
        <is>
          <t>Metric</t>
        </is>
      </c>
      <c r="B11" s="9" t="inlineStr">
        <is>
          <t>Formula</t>
        </is>
      </c>
      <c r="C11" s="9" t="inlineStr">
        <is>
          <t>Description</t>
        </is>
      </c>
    </row>
    <row r="12">
      <c r="A12" t="inlineStr">
        <is>
          <t>Safety Stock</t>
        </is>
      </c>
      <c r="B12" s="18" t="inlineStr">
        <is>
          <t>Z × σ × √(Lead Time)</t>
        </is>
      </c>
      <c r="C12" s="7" t="inlineStr">
        <is>
          <t>Buffer inventory for demand variability</t>
        </is>
      </c>
    </row>
    <row r="13">
      <c r="A13" t="inlineStr">
        <is>
          <t>Reorder Point</t>
        </is>
      </c>
      <c r="B13" s="18" t="inlineStr">
        <is>
          <t>(Daily Demand × Lead Time) + Safety Stock</t>
        </is>
      </c>
      <c r="C13" s="7" t="inlineStr">
        <is>
          <t>When to place new order</t>
        </is>
      </c>
    </row>
    <row r="14">
      <c r="A14" t="inlineStr">
        <is>
          <t>EOQ</t>
        </is>
      </c>
      <c r="B14" s="18" t="inlineStr">
        <is>
          <t>√(2 × Annual Demand × Order Cost / Holding Cost)</t>
        </is>
      </c>
      <c r="C14" s="7" t="inlineStr">
        <is>
          <t>Optimal order quantity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2026-01-27T17:47:52Z</dcterms:created>
  <dcterms:modified xsi:type="dcterms:W3CDTF">2026-01-27T17:47:52Z</dcterms:modified>
</cp:coreProperties>
</file>