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anvia - Prod\frontend-nextjs\"/>
    </mc:Choice>
  </mc:AlternateContent>
  <xr:revisionPtr revIDLastSave="0" documentId="13_ncr:1_{7F506512-2BD4-4744-BA51-B859DAAA0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1" r:id="rId1"/>
    <sheet name="Your Data" sheetId="2" r:id="rId2"/>
    <sheet name="Moving Average" sheetId="3" r:id="rId3"/>
    <sheet name="Growth Rate" sheetId="4" r:id="rId4"/>
    <sheet name="FORECAST Function" sheetId="5" r:id="rId5"/>
    <sheet name="Comparison" sheetId="6" r:id="rId6"/>
    <sheet name="Accuracy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6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4"/>
  <c r="B6" i="7"/>
  <c r="C6" i="7" s="1"/>
  <c r="B5" i="7"/>
  <c r="C5" i="7" s="1"/>
  <c r="B4" i="7"/>
  <c r="C4" i="7" s="1"/>
  <c r="A30" i="6"/>
  <c r="A26" i="6"/>
  <c r="A22" i="6"/>
  <c r="A18" i="6"/>
  <c r="A14" i="6"/>
  <c r="E12" i="6"/>
  <c r="A6" i="6"/>
  <c r="C3" i="6"/>
  <c r="C2" i="6"/>
  <c r="C31" i="5"/>
  <c r="E31" i="6" s="1"/>
  <c r="A31" i="5"/>
  <c r="A30" i="5"/>
  <c r="C30" i="5" s="1"/>
  <c r="E30" i="6" s="1"/>
  <c r="A29" i="5"/>
  <c r="C29" i="5" s="1"/>
  <c r="E29" i="6" s="1"/>
  <c r="C28" i="5"/>
  <c r="E28" i="6" s="1"/>
  <c r="A28" i="5"/>
  <c r="A27" i="5"/>
  <c r="C27" i="5" s="1"/>
  <c r="E27" i="6" s="1"/>
  <c r="A26" i="5"/>
  <c r="C26" i="5" s="1"/>
  <c r="E26" i="6" s="1"/>
  <c r="B25" i="5"/>
  <c r="A25" i="5"/>
  <c r="C25" i="5" s="1"/>
  <c r="E25" i="6" s="1"/>
  <c r="C24" i="5"/>
  <c r="E24" i="6" s="1"/>
  <c r="B24" i="5"/>
  <c r="A24" i="5"/>
  <c r="B23" i="5"/>
  <c r="A23" i="5"/>
  <c r="C23" i="5" s="1"/>
  <c r="E23" i="6" s="1"/>
  <c r="B22" i="5"/>
  <c r="A22" i="5"/>
  <c r="C22" i="5" s="1"/>
  <c r="E22" i="6" s="1"/>
  <c r="B21" i="5"/>
  <c r="A21" i="5"/>
  <c r="C21" i="5" s="1"/>
  <c r="E21" i="6" s="1"/>
  <c r="C20" i="5"/>
  <c r="E20" i="6" s="1"/>
  <c r="B20" i="5"/>
  <c r="A20" i="5"/>
  <c r="B19" i="5"/>
  <c r="A19" i="5"/>
  <c r="C19" i="5" s="1"/>
  <c r="E19" i="6" s="1"/>
  <c r="B18" i="5"/>
  <c r="A18" i="5"/>
  <c r="C18" i="5" s="1"/>
  <c r="E18" i="6" s="1"/>
  <c r="C17" i="5"/>
  <c r="E17" i="6" s="1"/>
  <c r="B17" i="5"/>
  <c r="A17" i="5"/>
  <c r="C16" i="5"/>
  <c r="E16" i="6" s="1"/>
  <c r="B16" i="5"/>
  <c r="A16" i="5"/>
  <c r="C15" i="5"/>
  <c r="E15" i="6" s="1"/>
  <c r="B15" i="5"/>
  <c r="A15" i="5"/>
  <c r="B14" i="5"/>
  <c r="A14" i="5"/>
  <c r="C14" i="5" s="1"/>
  <c r="E14" i="6" s="1"/>
  <c r="B13" i="5"/>
  <c r="A13" i="5"/>
  <c r="C13" i="5" s="1"/>
  <c r="E13" i="6" s="1"/>
  <c r="C12" i="5"/>
  <c r="B12" i="5"/>
  <c r="A12" i="5"/>
  <c r="B11" i="5"/>
  <c r="A11" i="5"/>
  <c r="C11" i="5" s="1"/>
  <c r="E11" i="6" s="1"/>
  <c r="B10" i="5"/>
  <c r="A10" i="5"/>
  <c r="C10" i="5" s="1"/>
  <c r="E10" i="6" s="1"/>
  <c r="C9" i="5"/>
  <c r="E9" i="6" s="1"/>
  <c r="B9" i="5"/>
  <c r="A9" i="5"/>
  <c r="C8" i="5"/>
  <c r="E8" i="6" s="1"/>
  <c r="B8" i="5"/>
  <c r="A8" i="5"/>
  <c r="C7" i="5"/>
  <c r="E7" i="6" s="1"/>
  <c r="B7" i="5"/>
  <c r="A7" i="5"/>
  <c r="B6" i="5"/>
  <c r="A6" i="5"/>
  <c r="C6" i="5" s="1"/>
  <c r="E6" i="6" s="1"/>
  <c r="B5" i="5"/>
  <c r="A5" i="5"/>
  <c r="C5" i="5" s="1"/>
  <c r="E5" i="6" s="1"/>
  <c r="C4" i="5"/>
  <c r="E4" i="6" s="1"/>
  <c r="B4" i="5"/>
  <c r="A4" i="5"/>
  <c r="B3" i="5"/>
  <c r="A3" i="5"/>
  <c r="C3" i="5" s="1"/>
  <c r="E3" i="6" s="1"/>
  <c r="B2" i="5"/>
  <c r="A2" i="5"/>
  <c r="C2" i="5" s="1"/>
  <c r="E2" i="6" s="1"/>
  <c r="A31" i="4"/>
  <c r="A30" i="4"/>
  <c r="A29" i="4"/>
  <c r="A28" i="4"/>
  <c r="A27" i="4"/>
  <c r="A26" i="4"/>
  <c r="B25" i="4"/>
  <c r="D25" i="4" s="1"/>
  <c r="A25" i="4"/>
  <c r="B24" i="4"/>
  <c r="C25" i="4" s="1"/>
  <c r="A24" i="4"/>
  <c r="B23" i="4"/>
  <c r="D23" i="4" s="1"/>
  <c r="A23" i="4"/>
  <c r="D22" i="4"/>
  <c r="B22" i="4"/>
  <c r="A22" i="4"/>
  <c r="B21" i="4"/>
  <c r="C22" i="4" s="1"/>
  <c r="A21" i="4"/>
  <c r="B20" i="4"/>
  <c r="C21" i="4" s="1"/>
  <c r="A20" i="4"/>
  <c r="D19" i="4"/>
  <c r="B19" i="4"/>
  <c r="A19" i="4"/>
  <c r="B18" i="4"/>
  <c r="D18" i="4" s="1"/>
  <c r="A18" i="4"/>
  <c r="B17" i="4"/>
  <c r="D17" i="4" s="1"/>
  <c r="A17" i="4"/>
  <c r="B16" i="4"/>
  <c r="A16" i="4"/>
  <c r="B15" i="4"/>
  <c r="C16" i="4" s="1"/>
  <c r="A15" i="4"/>
  <c r="B14" i="4"/>
  <c r="A14" i="4"/>
  <c r="B13" i="4"/>
  <c r="D13" i="4" s="1"/>
  <c r="A13" i="4"/>
  <c r="B12" i="4"/>
  <c r="D12" i="4" s="1"/>
  <c r="A12" i="4"/>
  <c r="B11" i="4"/>
  <c r="C12" i="4" s="1"/>
  <c r="A11" i="4"/>
  <c r="B10" i="4"/>
  <c r="A10" i="4"/>
  <c r="B9" i="4"/>
  <c r="C10" i="4" s="1"/>
  <c r="A9" i="4"/>
  <c r="B8" i="4"/>
  <c r="D8" i="4" s="1"/>
  <c r="A8" i="4"/>
  <c r="B7" i="4"/>
  <c r="D7" i="4" s="1"/>
  <c r="A7" i="4"/>
  <c r="B6" i="4"/>
  <c r="A6" i="4"/>
  <c r="B5" i="4"/>
  <c r="A5" i="4"/>
  <c r="B4" i="4"/>
  <c r="C5" i="4" s="1"/>
  <c r="A4" i="4"/>
  <c r="B3" i="4"/>
  <c r="D3" i="4" s="1"/>
  <c r="A3" i="4"/>
  <c r="B2" i="4"/>
  <c r="D2" i="4" s="1"/>
  <c r="A2" i="4"/>
  <c r="B31" i="3"/>
  <c r="B31" i="6" s="1"/>
  <c r="A31" i="3"/>
  <c r="A31" i="6" s="1"/>
  <c r="B30" i="3"/>
  <c r="B30" i="6" s="1"/>
  <c r="A30" i="3"/>
  <c r="B29" i="3"/>
  <c r="B29" i="6" s="1"/>
  <c r="A29" i="3"/>
  <c r="A29" i="6" s="1"/>
  <c r="B28" i="3"/>
  <c r="B28" i="6" s="1"/>
  <c r="A28" i="3"/>
  <c r="A28" i="6" s="1"/>
  <c r="B27" i="3"/>
  <c r="B27" i="6" s="1"/>
  <c r="A27" i="3"/>
  <c r="A27" i="6" s="1"/>
  <c r="B26" i="3"/>
  <c r="B26" i="6" s="1"/>
  <c r="A26" i="3"/>
  <c r="B25" i="3"/>
  <c r="B25" i="6" s="1"/>
  <c r="A25" i="3"/>
  <c r="A25" i="6" s="1"/>
  <c r="B24" i="3"/>
  <c r="B24" i="6" s="1"/>
  <c r="A24" i="3"/>
  <c r="A24" i="6" s="1"/>
  <c r="B23" i="3"/>
  <c r="C25" i="3" s="1"/>
  <c r="A23" i="3"/>
  <c r="A23" i="6" s="1"/>
  <c r="B22" i="3"/>
  <c r="A22" i="3"/>
  <c r="B21" i="3"/>
  <c r="C22" i="3" s="1"/>
  <c r="C22" i="6" s="1"/>
  <c r="A21" i="3"/>
  <c r="A21" i="6" s="1"/>
  <c r="B20" i="3"/>
  <c r="B20" i="6" s="1"/>
  <c r="A20" i="3"/>
  <c r="A20" i="6" s="1"/>
  <c r="B19" i="3"/>
  <c r="C21" i="3" s="1"/>
  <c r="C21" i="6" s="1"/>
  <c r="A19" i="3"/>
  <c r="A19" i="6" s="1"/>
  <c r="B18" i="3"/>
  <c r="C20" i="3" s="1"/>
  <c r="C20" i="6" s="1"/>
  <c r="A18" i="3"/>
  <c r="B17" i="3"/>
  <c r="A17" i="3"/>
  <c r="A17" i="6" s="1"/>
  <c r="B16" i="3"/>
  <c r="B16" i="6" s="1"/>
  <c r="A16" i="3"/>
  <c r="A16" i="6" s="1"/>
  <c r="B15" i="3"/>
  <c r="A15" i="3"/>
  <c r="A15" i="6" s="1"/>
  <c r="B14" i="3"/>
  <c r="C16" i="3" s="1"/>
  <c r="C16" i="6" s="1"/>
  <c r="A14" i="3"/>
  <c r="B13" i="3"/>
  <c r="E24" i="3" s="1"/>
  <c r="A13" i="3"/>
  <c r="A13" i="6" s="1"/>
  <c r="B12" i="3"/>
  <c r="B12" i="6" s="1"/>
  <c r="A12" i="3"/>
  <c r="A12" i="6" s="1"/>
  <c r="B11" i="3"/>
  <c r="A11" i="3"/>
  <c r="A11" i="6" s="1"/>
  <c r="B10" i="3"/>
  <c r="A10" i="3"/>
  <c r="A10" i="6" s="1"/>
  <c r="B9" i="3"/>
  <c r="A9" i="3"/>
  <c r="A9" i="6" s="1"/>
  <c r="B8" i="3"/>
  <c r="B8" i="6" s="1"/>
  <c r="A8" i="3"/>
  <c r="A8" i="6" s="1"/>
  <c r="B7" i="3"/>
  <c r="A7" i="3"/>
  <c r="A7" i="6" s="1"/>
  <c r="B6" i="3"/>
  <c r="A6" i="3"/>
  <c r="B5" i="3"/>
  <c r="A5" i="3"/>
  <c r="A5" i="6" s="1"/>
  <c r="B4" i="3"/>
  <c r="B4" i="6" s="1"/>
  <c r="A4" i="3"/>
  <c r="A4" i="6" s="1"/>
  <c r="B3" i="3"/>
  <c r="B3" i="6" s="1"/>
  <c r="A3" i="3"/>
  <c r="A3" i="6" s="1"/>
  <c r="B2" i="3"/>
  <c r="A2" i="3"/>
  <c r="A2" i="6" s="1"/>
  <c r="E16" i="3" l="1"/>
  <c r="C17" i="3"/>
  <c r="C17" i="6" s="1"/>
  <c r="D4" i="4"/>
  <c r="C6" i="4"/>
  <c r="C8" i="3"/>
  <c r="C8" i="6" s="1"/>
  <c r="C7" i="4"/>
  <c r="C15" i="4"/>
  <c r="D14" i="4"/>
  <c r="D12" i="3"/>
  <c r="C18" i="3"/>
  <c r="C18" i="6" s="1"/>
  <c r="C17" i="4"/>
  <c r="D24" i="4"/>
  <c r="C12" i="3"/>
  <c r="C12" i="6" s="1"/>
  <c r="E20" i="3"/>
  <c r="D9" i="4"/>
  <c r="C13" i="3"/>
  <c r="C13" i="6" s="1"/>
  <c r="C11" i="4"/>
  <c r="D7" i="3"/>
  <c r="C24" i="3"/>
  <c r="C24" i="6" s="1"/>
  <c r="C20" i="4"/>
  <c r="C25" i="6"/>
  <c r="D13" i="3"/>
  <c r="B5" i="6"/>
  <c r="B9" i="6"/>
  <c r="B13" i="6"/>
  <c r="B17" i="6"/>
  <c r="B21" i="6"/>
  <c r="E25" i="3"/>
  <c r="D21" i="3"/>
  <c r="E13" i="3"/>
  <c r="E17" i="3"/>
  <c r="E21" i="3"/>
  <c r="C4" i="4"/>
  <c r="C9" i="4"/>
  <c r="C14" i="4"/>
  <c r="C19" i="4"/>
  <c r="C24" i="4"/>
  <c r="D25" i="3"/>
  <c r="B2" i="6"/>
  <c r="B6" i="6"/>
  <c r="B10" i="6"/>
  <c r="B14" i="6"/>
  <c r="B18" i="6"/>
  <c r="B22" i="6"/>
  <c r="E14" i="3"/>
  <c r="E18" i="3"/>
  <c r="E22" i="3"/>
  <c r="C14" i="3"/>
  <c r="C14" i="6" s="1"/>
  <c r="D14" i="3"/>
  <c r="D18" i="3"/>
  <c r="D22" i="3"/>
  <c r="C4" i="3"/>
  <c r="C4" i="6" s="1"/>
  <c r="C10" i="3"/>
  <c r="C10" i="6" s="1"/>
  <c r="D5" i="4"/>
  <c r="D10" i="4"/>
  <c r="D15" i="4"/>
  <c r="D20" i="4"/>
  <c r="C9" i="3"/>
  <c r="C9" i="6" s="1"/>
  <c r="D17" i="3"/>
  <c r="D10" i="3"/>
  <c r="C5" i="3"/>
  <c r="C5" i="6" s="1"/>
  <c r="C15" i="3"/>
  <c r="C15" i="6" s="1"/>
  <c r="C19" i="3"/>
  <c r="C19" i="6" s="1"/>
  <c r="C23" i="3"/>
  <c r="D15" i="3"/>
  <c r="D19" i="3"/>
  <c r="D23" i="3"/>
  <c r="B7" i="6"/>
  <c r="B11" i="6"/>
  <c r="B15" i="6"/>
  <c r="B19" i="6"/>
  <c r="B23" i="6"/>
  <c r="C11" i="3"/>
  <c r="C11" i="6" s="1"/>
  <c r="E15" i="3"/>
  <c r="E19" i="3"/>
  <c r="E23" i="3"/>
  <c r="D6" i="4"/>
  <c r="D11" i="4"/>
  <c r="D16" i="4"/>
  <c r="D21" i="4"/>
  <c r="C6" i="3"/>
  <c r="C6" i="6" s="1"/>
  <c r="D11" i="3"/>
  <c r="D8" i="3"/>
  <c r="C7" i="3"/>
  <c r="C7" i="6" s="1"/>
  <c r="D16" i="3"/>
  <c r="D20" i="3"/>
  <c r="D24" i="3"/>
  <c r="D9" i="3"/>
  <c r="C3" i="4"/>
  <c r="C13" i="4"/>
  <c r="C23" i="4"/>
  <c r="C8" i="4"/>
  <c r="C18" i="4"/>
  <c r="G1" i="4" l="1"/>
  <c r="D26" i="3"/>
  <c r="E26" i="3"/>
  <c r="C23" i="6"/>
  <c r="C26" i="3"/>
  <c r="E27" i="3" l="1"/>
  <c r="D27" i="4"/>
  <c r="D26" i="6"/>
  <c r="D27" i="3"/>
  <c r="C26" i="6"/>
  <c r="C27" i="3"/>
  <c r="C28" i="3" s="1"/>
  <c r="C28" i="6" l="1"/>
  <c r="D28" i="4"/>
  <c r="D27" i="6"/>
  <c r="C27" i="6"/>
  <c r="C29" i="3"/>
  <c r="C29" i="6" s="1"/>
  <c r="D28" i="3"/>
  <c r="E28" i="3"/>
  <c r="D28" i="6" l="1"/>
  <c r="D29" i="4"/>
  <c r="E29" i="3"/>
  <c r="E30" i="3" s="1"/>
  <c r="E31" i="3" s="1"/>
  <c r="D29" i="3"/>
  <c r="C30" i="3"/>
  <c r="C30" i="6" s="1"/>
  <c r="D29" i="6" l="1"/>
  <c r="D30" i="4"/>
  <c r="D30" i="3"/>
  <c r="D31" i="3" s="1"/>
  <c r="C31" i="3"/>
  <c r="C31" i="6" s="1"/>
  <c r="D31" i="4" l="1"/>
  <c r="D31" i="6" s="1"/>
  <c r="D30" i="6"/>
</calcChain>
</file>

<file path=xl/sharedStrings.xml><?xml version="1.0" encoding="utf-8"?>
<sst xmlns="http://schemas.openxmlformats.org/spreadsheetml/2006/main" count="52" uniqueCount="43">
  <si>
    <t>Sales Forecast Template - Instructions</t>
  </si>
  <si>
    <t>How to use this template:</t>
  </si>
  <si>
    <t>1. Go to the 'Your Data' sheet</t>
  </si>
  <si>
    <t>2. Replace the sample data with your own historical sales</t>
  </si>
  <si>
    <t>3. Make sure dates are in column A and sales in column B</t>
  </si>
  <si>
    <t>4. The other sheets will automatically calculate forecasts</t>
  </si>
  <si>
    <t>Sheets included:</t>
  </si>
  <si>
    <t>• Your Data - Enter your historical sales here</t>
  </si>
  <si>
    <t>• Moving Average - 3, 6, and 12-month moving averages</t>
  </si>
  <si>
    <t>• Growth Rate - Month-over-month growth projections</t>
  </si>
  <si>
    <t>• FORECAST Function - Excel's linear regression</t>
  </si>
  <si>
    <t>• Comparison - All methods side-by-side with chart</t>
  </si>
  <si>
    <t>• Accuracy - MAPE calculation for each method</t>
  </si>
  <si>
    <t>Tips:</t>
  </si>
  <si>
    <t>• Use at least 12 months of data for reliable forecasts</t>
  </si>
  <si>
    <t>• 24+ months is ideal</t>
  </si>
  <si>
    <t>• Check the Accuracy sheet to see which method works best</t>
  </si>
  <si>
    <t>Need more advanced forecasting?</t>
  </si>
  <si>
    <t>Try Sanvia at sanvia.ai - ML-powered forecasts with external data</t>
  </si>
  <si>
    <t>Date</t>
  </si>
  <si>
    <t>Sales</t>
  </si>
  <si>
    <t>3-Month MA</t>
  </si>
  <si>
    <t>6-Month MA</t>
  </si>
  <si>
    <t>12-Month MA</t>
  </si>
  <si>
    <t>MoM Growth</t>
  </si>
  <si>
    <t>Forecast (Avg Growth)</t>
  </si>
  <si>
    <t>Avg Monthly Growth:</t>
  </si>
  <si>
    <t>FORECAST.LINEAR</t>
  </si>
  <si>
    <t>Actual Sales</t>
  </si>
  <si>
    <t>Growth Rate</t>
  </si>
  <si>
    <t>FORECAST</t>
  </si>
  <si>
    <t>Model Accuracy (MAPE)</t>
  </si>
  <si>
    <t>Method</t>
  </si>
  <si>
    <t>MAPE</t>
  </si>
  <si>
    <t>Interpretation</t>
  </si>
  <si>
    <t>3-Month Moving Average</t>
  </si>
  <si>
    <t>FORECAST Function</t>
  </si>
  <si>
    <t>MAPE Guide:</t>
  </si>
  <si>
    <t>&lt; 10% = Excellent</t>
  </si>
  <si>
    <t>10-20% = Good</t>
  </si>
  <si>
    <t>20-30% = Fair</t>
  </si>
  <si>
    <t>&gt; 30% = Poor</t>
  </si>
  <si>
    <t>Note: MAPE calculated on last 12 months of 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</si>
</sst>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i/>
      <sz val="11"/>
      <color rgb="FF66666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2937"/>
        <bgColor rgb="FF1F2937"/>
      </patternFill>
    </fill>
    <fill>
      <patternFill patternType="solid">
        <fgColor rgb="FFEFF6FF"/>
        <bgColor rgb="FFEFF6FF"/>
      </patternFill>
    </fill>
    <fill>
      <patternFill patternType="solid">
        <fgColor rgb="FFD1FAE5"/>
        <bgColor rgb="FFD1FAE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3" borderId="0" xfId="0" applyNumberFormat="1" applyFill="1"/>
    <xf numFmtId="164" fontId="0" fillId="4" borderId="0" xfId="0" applyNumberFormat="1" applyFill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5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'Your Data'!$B$1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'Your Data'!$A$2:$A$31</c:f>
              <c:numCache>
                <c:formatCode>mmm\ yyyy</c:formatCode>
                <c:ptCount val="3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</c:numCache>
            </c:numRef>
          </c:cat>
          <c:val>
            <c:numRef>
              <c:f>'Your Data'!$B$2:$B$31</c:f>
              <c:numCache>
                <c:formatCode>General</c:formatCode>
                <c:ptCount val="30"/>
                <c:pt idx="0">
                  <c:v>700000</c:v>
                </c:pt>
                <c:pt idx="1">
                  <c:v>700000</c:v>
                </c:pt>
                <c:pt idx="2">
                  <c:v>2100000</c:v>
                </c:pt>
                <c:pt idx="3">
                  <c:v>2000000</c:v>
                </c:pt>
                <c:pt idx="4">
                  <c:v>2700000</c:v>
                </c:pt>
                <c:pt idx="5">
                  <c:v>2800000</c:v>
                </c:pt>
                <c:pt idx="6">
                  <c:v>2300000</c:v>
                </c:pt>
                <c:pt idx="7">
                  <c:v>2700000</c:v>
                </c:pt>
                <c:pt idx="8">
                  <c:v>1300000</c:v>
                </c:pt>
                <c:pt idx="9">
                  <c:v>1600000</c:v>
                </c:pt>
                <c:pt idx="10">
                  <c:v>2300000</c:v>
                </c:pt>
                <c:pt idx="11">
                  <c:v>3000000</c:v>
                </c:pt>
                <c:pt idx="12">
                  <c:v>3600000</c:v>
                </c:pt>
                <c:pt idx="13">
                  <c:v>3500000</c:v>
                </c:pt>
                <c:pt idx="14">
                  <c:v>3831156</c:v>
                </c:pt>
                <c:pt idx="15">
                  <c:v>3529711</c:v>
                </c:pt>
                <c:pt idx="16">
                  <c:v>3670388</c:v>
                </c:pt>
                <c:pt idx="17">
                  <c:v>4300000</c:v>
                </c:pt>
                <c:pt idx="18">
                  <c:v>4419950</c:v>
                </c:pt>
                <c:pt idx="19">
                  <c:v>4082188</c:v>
                </c:pt>
                <c:pt idx="20">
                  <c:v>5505044</c:v>
                </c:pt>
                <c:pt idx="21">
                  <c:v>5819765</c:v>
                </c:pt>
                <c:pt idx="22">
                  <c:v>5931397</c:v>
                </c:pt>
                <c:pt idx="23">
                  <c:v>8433186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1-4466-A37B-E680617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19952"/>
        <c:axId val="113222832"/>
      </c:lineChart>
      <c:dateAx>
        <c:axId val="11321995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13222832"/>
        <c:crosses val="autoZero"/>
        <c:auto val="1"/>
        <c:lblOffset val="100"/>
        <c:baseTimeUnit val="months"/>
      </c:dateAx>
      <c:valAx>
        <c:axId val="11322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132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GB"/>
              <a:t>Forecast Comparison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17080240948992"/>
          <c:y val="6.7890519770221425E-2"/>
          <c:w val="0.71593237529381937"/>
          <c:h val="0.8344691294926877"/>
        </c:manualLayout>
      </c:layout>
      <c:lineChart>
        <c:grouping val="standard"/>
        <c:varyColors val="1"/>
        <c:ser>
          <c:idx val="0"/>
          <c:order val="0"/>
          <c:tx>
            <c:strRef>
              <c:f>Comparison!$B$1</c:f>
              <c:strCache>
                <c:ptCount val="1"/>
                <c:pt idx="0">
                  <c:v>Actual Sales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Comparison!$A$2:$A$31</c:f>
              <c:numCache>
                <c:formatCode>mmm\ yyyy</c:formatCode>
                <c:ptCount val="3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</c:numCache>
            </c:numRef>
          </c:cat>
          <c:val>
            <c:numRef>
              <c:f>Comparison!$B$2:$B$31</c:f>
              <c:numCache>
                <c:formatCode>0</c:formatCode>
                <c:ptCount val="30"/>
                <c:pt idx="0">
                  <c:v>700000</c:v>
                </c:pt>
                <c:pt idx="1">
                  <c:v>700000</c:v>
                </c:pt>
                <c:pt idx="2">
                  <c:v>2100000</c:v>
                </c:pt>
                <c:pt idx="3">
                  <c:v>2000000</c:v>
                </c:pt>
                <c:pt idx="4">
                  <c:v>2700000</c:v>
                </c:pt>
                <c:pt idx="5">
                  <c:v>2800000</c:v>
                </c:pt>
                <c:pt idx="6">
                  <c:v>2300000</c:v>
                </c:pt>
                <c:pt idx="7">
                  <c:v>2700000</c:v>
                </c:pt>
                <c:pt idx="8">
                  <c:v>1300000</c:v>
                </c:pt>
                <c:pt idx="9">
                  <c:v>1600000</c:v>
                </c:pt>
                <c:pt idx="10">
                  <c:v>2300000</c:v>
                </c:pt>
                <c:pt idx="11">
                  <c:v>3000000</c:v>
                </c:pt>
                <c:pt idx="12">
                  <c:v>3600000</c:v>
                </c:pt>
                <c:pt idx="13">
                  <c:v>3500000</c:v>
                </c:pt>
                <c:pt idx="14">
                  <c:v>3831156</c:v>
                </c:pt>
                <c:pt idx="15">
                  <c:v>3529711</c:v>
                </c:pt>
                <c:pt idx="16">
                  <c:v>3670388</c:v>
                </c:pt>
                <c:pt idx="17">
                  <c:v>4300000</c:v>
                </c:pt>
                <c:pt idx="18">
                  <c:v>4419950</c:v>
                </c:pt>
                <c:pt idx="19">
                  <c:v>4082188</c:v>
                </c:pt>
                <c:pt idx="20">
                  <c:v>5505044</c:v>
                </c:pt>
                <c:pt idx="21">
                  <c:v>5819765</c:v>
                </c:pt>
                <c:pt idx="22">
                  <c:v>5931397</c:v>
                </c:pt>
                <c:pt idx="23">
                  <c:v>8433186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5-4183-B748-6530DB0A5B5D}"/>
            </c:ext>
          </c:extLst>
        </c:ser>
        <c:ser>
          <c:idx val="1"/>
          <c:order val="1"/>
          <c:tx>
            <c:strRef>
              <c:f>Comparison!$C$1</c:f>
              <c:strCache>
                <c:ptCount val="1"/>
                <c:pt idx="0">
                  <c:v>3-Month MA</c:v>
                </c:pt>
              </c:strCache>
            </c:strRef>
          </c:tx>
          <c:spPr>
            <a:ln w="28575">
              <a:prstDash val="solid"/>
            </a:ln>
          </c:spPr>
          <c:marker>
            <c:symbol val="none"/>
          </c:marker>
          <c:cat>
            <c:numRef>
              <c:f>Comparison!$A$2:$A$31</c:f>
              <c:numCache>
                <c:formatCode>mmm\ yyyy</c:formatCode>
                <c:ptCount val="3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</c:numCache>
            </c:numRef>
          </c:cat>
          <c:val>
            <c:numRef>
              <c:f>Comparison!$C$2:$C$31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1166666.6666666667</c:v>
                </c:pt>
                <c:pt idx="3">
                  <c:v>1600000</c:v>
                </c:pt>
                <c:pt idx="4">
                  <c:v>2266666.6666666665</c:v>
                </c:pt>
                <c:pt idx="5">
                  <c:v>2500000</c:v>
                </c:pt>
                <c:pt idx="6">
                  <c:v>2600000</c:v>
                </c:pt>
                <c:pt idx="7">
                  <c:v>2600000</c:v>
                </c:pt>
                <c:pt idx="8">
                  <c:v>2100000</c:v>
                </c:pt>
                <c:pt idx="9">
                  <c:v>1866666.6666666667</c:v>
                </c:pt>
                <c:pt idx="10">
                  <c:v>1733333.3333333333</c:v>
                </c:pt>
                <c:pt idx="11">
                  <c:v>2300000</c:v>
                </c:pt>
                <c:pt idx="12">
                  <c:v>2966666.6666666665</c:v>
                </c:pt>
                <c:pt idx="13">
                  <c:v>3366666.6666666665</c:v>
                </c:pt>
                <c:pt idx="14">
                  <c:v>3643718.6666666665</c:v>
                </c:pt>
                <c:pt idx="15">
                  <c:v>3620289</c:v>
                </c:pt>
                <c:pt idx="16">
                  <c:v>3677085</c:v>
                </c:pt>
                <c:pt idx="17">
                  <c:v>3833366.3333333335</c:v>
                </c:pt>
                <c:pt idx="18">
                  <c:v>4130112.6666666665</c:v>
                </c:pt>
                <c:pt idx="19">
                  <c:v>4267379.333333333</c:v>
                </c:pt>
                <c:pt idx="20">
                  <c:v>4669060.666666667</c:v>
                </c:pt>
                <c:pt idx="21">
                  <c:v>5135665.666666667</c:v>
                </c:pt>
                <c:pt idx="22">
                  <c:v>5752068.666666667</c:v>
                </c:pt>
                <c:pt idx="23">
                  <c:v>6728116</c:v>
                </c:pt>
                <c:pt idx="24">
                  <c:v>5871950.1111111119</c:v>
                </c:pt>
                <c:pt idx="25">
                  <c:v>6117378.2592592603</c:v>
                </c:pt>
                <c:pt idx="26">
                  <c:v>6239148.123456791</c:v>
                </c:pt>
                <c:pt idx="27">
                  <c:v>6076158.8312757211</c:v>
                </c:pt>
                <c:pt idx="28">
                  <c:v>6144228.4046639241</c:v>
                </c:pt>
                <c:pt idx="29">
                  <c:v>6153178.4531321451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5-4183-B748-6530DB0A5B5D}"/>
            </c:ext>
          </c:extLst>
        </c:ser>
        <c:ser>
          <c:idx val="2"/>
          <c:order val="2"/>
          <c:tx>
            <c:strRef>
              <c:f>Comparison!$D$1</c:f>
              <c:strCache>
                <c:ptCount val="1"/>
                <c:pt idx="0">
                  <c:v>Growth Rate</c:v>
                </c:pt>
              </c:strCache>
            </c:strRef>
          </c:tx>
          <c:spPr>
            <a:ln w="28575">
              <a:prstDash val="solid"/>
            </a:ln>
          </c:spPr>
          <c:marker>
            <c:symbol val="none"/>
          </c:marker>
          <c:cat>
            <c:numRef>
              <c:f>Comparison!$A$2:$A$31</c:f>
              <c:numCache>
                <c:formatCode>mmm\ yyyy</c:formatCode>
                <c:ptCount val="3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</c:numCache>
            </c:numRef>
          </c:cat>
          <c:val>
            <c:numRef>
              <c:f>Comparison!$D$2:$D$31</c:f>
              <c:numCache>
                <c:formatCode>0</c:formatCode>
                <c:ptCount val="30"/>
                <c:pt idx="0">
                  <c:v>700000</c:v>
                </c:pt>
                <c:pt idx="1">
                  <c:v>700000</c:v>
                </c:pt>
                <c:pt idx="2">
                  <c:v>2100000</c:v>
                </c:pt>
                <c:pt idx="3">
                  <c:v>2000000</c:v>
                </c:pt>
                <c:pt idx="4">
                  <c:v>2700000</c:v>
                </c:pt>
                <c:pt idx="5">
                  <c:v>2800000</c:v>
                </c:pt>
                <c:pt idx="6">
                  <c:v>2300000</c:v>
                </c:pt>
                <c:pt idx="7">
                  <c:v>2700000</c:v>
                </c:pt>
                <c:pt idx="8">
                  <c:v>1300000</c:v>
                </c:pt>
                <c:pt idx="9">
                  <c:v>1600000</c:v>
                </c:pt>
                <c:pt idx="10">
                  <c:v>2300000</c:v>
                </c:pt>
                <c:pt idx="11">
                  <c:v>3000000</c:v>
                </c:pt>
                <c:pt idx="12">
                  <c:v>3600000</c:v>
                </c:pt>
                <c:pt idx="13">
                  <c:v>3500000</c:v>
                </c:pt>
                <c:pt idx="14">
                  <c:v>3831156</c:v>
                </c:pt>
                <c:pt idx="15">
                  <c:v>3529711</c:v>
                </c:pt>
                <c:pt idx="16">
                  <c:v>3670388</c:v>
                </c:pt>
                <c:pt idx="17">
                  <c:v>4300000</c:v>
                </c:pt>
                <c:pt idx="18">
                  <c:v>4419950</c:v>
                </c:pt>
                <c:pt idx="19">
                  <c:v>4082188</c:v>
                </c:pt>
                <c:pt idx="20">
                  <c:v>5505044</c:v>
                </c:pt>
                <c:pt idx="21">
                  <c:v>5819765</c:v>
                </c:pt>
                <c:pt idx="22">
                  <c:v>5931397</c:v>
                </c:pt>
                <c:pt idx="23">
                  <c:v>8433186</c:v>
                </c:pt>
                <c:pt idx="24">
                  <c:v>9894904.9372895136</c:v>
                </c:pt>
                <c:pt idx="25">
                  <c:v>11609982.71803757</c:v>
                </c:pt>
                <c:pt idx="26">
                  <c:v>13622333.874594474</c:v>
                </c:pt>
                <c:pt idx="27">
                  <c:v>15983484.618165785</c:v>
                </c:pt>
                <c:pt idx="28">
                  <c:v>18753892.166421991</c:v>
                </c:pt>
                <c:pt idx="29">
                  <c:v>22004492.749350492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75-4183-B748-6530DB0A5B5D}"/>
            </c:ext>
          </c:extLst>
        </c:ser>
        <c:ser>
          <c:idx val="3"/>
          <c:order val="3"/>
          <c:tx>
            <c:strRef>
              <c:f>Comparison!$E$1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>
              <a:prstDash val="solid"/>
            </a:ln>
          </c:spPr>
          <c:marker>
            <c:symbol val="none"/>
          </c:marker>
          <c:cat>
            <c:numRef>
              <c:f>Comparison!$A$2:$A$31</c:f>
              <c:numCache>
                <c:formatCode>mmm\ yyyy</c:formatCode>
                <c:ptCount val="3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</c:numCache>
            </c:numRef>
          </c:cat>
          <c:val>
            <c:numRef>
              <c:f>Comparison!$E$2:$E$31</c:f>
              <c:numCache>
                <c:formatCode>0</c:formatCode>
                <c:ptCount val="30"/>
                <c:pt idx="0">
                  <c:v>761590.08325523138</c:v>
                </c:pt>
                <c:pt idx="1">
                  <c:v>992464.4953840971</c:v>
                </c:pt>
                <c:pt idx="2">
                  <c:v>1208443.784149766</c:v>
                </c:pt>
                <c:pt idx="3">
                  <c:v>1439318.1962786317</c:v>
                </c:pt>
                <c:pt idx="4">
                  <c:v>1662745.0467259288</c:v>
                </c:pt>
                <c:pt idx="5">
                  <c:v>1893619.4588547945</c:v>
                </c:pt>
                <c:pt idx="6">
                  <c:v>2117046.309302032</c:v>
                </c:pt>
                <c:pt idx="7">
                  <c:v>2347920.7214308977</c:v>
                </c:pt>
                <c:pt idx="8">
                  <c:v>2578795.1335597634</c:v>
                </c:pt>
                <c:pt idx="9">
                  <c:v>2802221.9840070605</c:v>
                </c:pt>
                <c:pt idx="10">
                  <c:v>3033096.3961359262</c:v>
                </c:pt>
                <c:pt idx="11">
                  <c:v>3256523.2465831637</c:v>
                </c:pt>
                <c:pt idx="12">
                  <c:v>3487397.6587120295</c:v>
                </c:pt>
                <c:pt idx="13">
                  <c:v>3718272.0708408952</c:v>
                </c:pt>
                <c:pt idx="14">
                  <c:v>3926803.7979249954</c:v>
                </c:pt>
                <c:pt idx="15">
                  <c:v>4157678.2100538611</c:v>
                </c:pt>
                <c:pt idx="16">
                  <c:v>4381105.0605011582</c:v>
                </c:pt>
                <c:pt idx="17">
                  <c:v>4611979.472630024</c:v>
                </c:pt>
                <c:pt idx="18">
                  <c:v>4835406.3230772614</c:v>
                </c:pt>
                <c:pt idx="19">
                  <c:v>5066280.7352061272</c:v>
                </c:pt>
                <c:pt idx="20">
                  <c:v>5297155.1473349929</c:v>
                </c:pt>
                <c:pt idx="21">
                  <c:v>5520581.99778229</c:v>
                </c:pt>
                <c:pt idx="22">
                  <c:v>5751456.4099111557</c:v>
                </c:pt>
                <c:pt idx="23">
                  <c:v>5974883.2603583932</c:v>
                </c:pt>
                <c:pt idx="24">
                  <c:v>6205757.6724872589</c:v>
                </c:pt>
                <c:pt idx="25">
                  <c:v>6436632.0846161246</c:v>
                </c:pt>
                <c:pt idx="26">
                  <c:v>6645163.8117002249</c:v>
                </c:pt>
                <c:pt idx="27">
                  <c:v>6876038.2238290906</c:v>
                </c:pt>
                <c:pt idx="28">
                  <c:v>7099465.0742763877</c:v>
                </c:pt>
                <c:pt idx="29">
                  <c:v>7330339.4864052534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75-4183-B748-6530DB0A5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date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</c:rich>
          </c:tx>
          <c:overlay val="1"/>
        </c:title>
        <c:numFmt formatCode="mmm\ yyyy" sourceLinked="1"/>
        <c:majorTickMark val="out"/>
        <c:minorTickMark val="none"/>
        <c:tickLblPos val="nextTo"/>
        <c:crossAx val="100"/>
        <c:crosses val="autoZero"/>
        <c:auto val="1"/>
        <c:lblOffset val="100"/>
        <c:baseTimeUnit val="months"/>
      </c:date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Sales</a:t>
                </a:r>
              </a:p>
            </c:rich>
          </c:tx>
          <c:overlay val="1"/>
        </c:title>
        <c:numFmt formatCode="0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1</xdr:row>
      <xdr:rowOff>14287</xdr:rowOff>
    </xdr:from>
    <xdr:to>
      <xdr:col>11</xdr:col>
      <xdr:colOff>238124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A2DBD7-717E-52BD-EE0D-B969BB40A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</xdr:colOff>
      <xdr:row>0</xdr:row>
      <xdr:rowOff>180974</xdr:rowOff>
    </xdr:from>
    <xdr:ext cx="7296150" cy="4695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workbookViewId="0"/>
  </sheetViews>
  <sheetFormatPr defaultRowHeight="15" x14ac:dyDescent="0.25"/>
  <cols>
    <col min="1" max="1" width="60" customWidth="1"/>
  </cols>
  <sheetData>
    <row r="1" spans="1:1" ht="21" x14ac:dyDescent="0.35">
      <c r="A1" s="1" t="s">
        <v>0</v>
      </c>
    </row>
    <row r="3" spans="1:1" x14ac:dyDescent="0.25">
      <c r="A3" s="2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s="2" t="s">
        <v>6</v>
      </c>
    </row>
    <row r="12" spans="1:1" x14ac:dyDescent="0.25">
      <c r="A12" t="s">
        <v>7</v>
      </c>
    </row>
    <row r="13" spans="1:1" x14ac:dyDescent="0.25">
      <c r="A13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9" spans="1:1" x14ac:dyDescent="0.25">
      <c r="A19" s="2" t="s">
        <v>13</v>
      </c>
    </row>
    <row r="20" spans="1:1" x14ac:dyDescent="0.25">
      <c r="A20" t="s">
        <v>14</v>
      </c>
    </row>
    <row r="21" spans="1:1" x14ac:dyDescent="0.25">
      <c r="A21" t="s">
        <v>15</v>
      </c>
    </row>
    <row r="22" spans="1:1" x14ac:dyDescent="0.25">
      <c r="A22" t="s">
        <v>16</v>
      </c>
    </row>
    <row r="24" spans="1:1" x14ac:dyDescent="0.25">
      <c r="A24" t="s">
        <v>17</v>
      </c>
    </row>
    <row r="25" spans="1:1" x14ac:dyDescent="0.25">
      <c r="A25" s="2" t="s">
        <v>18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N26" sqref="N26"/>
    </sheetView>
  </sheetViews>
  <sheetFormatPr defaultRowHeight="15" x14ac:dyDescent="0.25"/>
  <cols>
    <col min="1" max="2" width="12" customWidth="1"/>
    <col min="4" max="4" width="20" customWidth="1"/>
  </cols>
  <sheetData>
    <row r="1" spans="1:2" x14ac:dyDescent="0.25">
      <c r="A1" s="3" t="s">
        <v>19</v>
      </c>
      <c r="B1" s="3" t="s">
        <v>20</v>
      </c>
    </row>
    <row r="2" spans="1:2" x14ac:dyDescent="0.25">
      <c r="A2" s="4">
        <v>45292</v>
      </c>
      <c r="B2">
        <v>700000</v>
      </c>
    </row>
    <row r="3" spans="1:2" x14ac:dyDescent="0.25">
      <c r="A3" s="4">
        <v>45323</v>
      </c>
      <c r="B3">
        <v>700000</v>
      </c>
    </row>
    <row r="4" spans="1:2" x14ac:dyDescent="0.25">
      <c r="A4" s="4">
        <v>45352</v>
      </c>
      <c r="B4">
        <v>2100000</v>
      </c>
    </row>
    <row r="5" spans="1:2" x14ac:dyDescent="0.25">
      <c r="A5" s="4">
        <v>45383</v>
      </c>
      <c r="B5">
        <v>2000000</v>
      </c>
    </row>
    <row r="6" spans="1:2" x14ac:dyDescent="0.25">
      <c r="A6" s="4">
        <v>45413</v>
      </c>
      <c r="B6">
        <v>2700000</v>
      </c>
    </row>
    <row r="7" spans="1:2" x14ac:dyDescent="0.25">
      <c r="A7" s="4">
        <v>45444</v>
      </c>
      <c r="B7">
        <v>2800000</v>
      </c>
    </row>
    <row r="8" spans="1:2" x14ac:dyDescent="0.25">
      <c r="A8" s="4">
        <v>45474</v>
      </c>
      <c r="B8">
        <v>2300000</v>
      </c>
    </row>
    <row r="9" spans="1:2" x14ac:dyDescent="0.25">
      <c r="A9" s="4">
        <v>45505</v>
      </c>
      <c r="B9">
        <v>2700000</v>
      </c>
    </row>
    <row r="10" spans="1:2" x14ac:dyDescent="0.25">
      <c r="A10" s="4">
        <v>45536</v>
      </c>
      <c r="B10">
        <v>1300000</v>
      </c>
    </row>
    <row r="11" spans="1:2" x14ac:dyDescent="0.25">
      <c r="A11" s="4">
        <v>45566</v>
      </c>
      <c r="B11">
        <v>1600000</v>
      </c>
    </row>
    <row r="12" spans="1:2" x14ac:dyDescent="0.25">
      <c r="A12" s="4">
        <v>45597</v>
      </c>
      <c r="B12">
        <v>2300000</v>
      </c>
    </row>
    <row r="13" spans="1:2" x14ac:dyDescent="0.25">
      <c r="A13" s="4">
        <v>45627</v>
      </c>
      <c r="B13">
        <v>3000000</v>
      </c>
    </row>
    <row r="14" spans="1:2" x14ac:dyDescent="0.25">
      <c r="A14" s="4">
        <v>45658</v>
      </c>
      <c r="B14">
        <v>3600000</v>
      </c>
    </row>
    <row r="15" spans="1:2" x14ac:dyDescent="0.25">
      <c r="A15" s="4">
        <v>45689</v>
      </c>
      <c r="B15">
        <v>3500000</v>
      </c>
    </row>
    <row r="16" spans="1:2" x14ac:dyDescent="0.25">
      <c r="A16" s="4">
        <v>45717</v>
      </c>
      <c r="B16">
        <v>3831156</v>
      </c>
    </row>
    <row r="17" spans="1:2" x14ac:dyDescent="0.25">
      <c r="A17" s="4">
        <v>45748</v>
      </c>
      <c r="B17">
        <v>3529711</v>
      </c>
    </row>
    <row r="18" spans="1:2" x14ac:dyDescent="0.25">
      <c r="A18" s="4">
        <v>45778</v>
      </c>
      <c r="B18">
        <v>3670388</v>
      </c>
    </row>
    <row r="19" spans="1:2" x14ac:dyDescent="0.25">
      <c r="A19" s="4">
        <v>45809</v>
      </c>
      <c r="B19">
        <v>4300000</v>
      </c>
    </row>
    <row r="20" spans="1:2" x14ac:dyDescent="0.25">
      <c r="A20" s="4">
        <v>45839</v>
      </c>
      <c r="B20">
        <v>4419950</v>
      </c>
    </row>
    <row r="21" spans="1:2" x14ac:dyDescent="0.25">
      <c r="A21" s="4">
        <v>45870</v>
      </c>
      <c r="B21">
        <v>4082188</v>
      </c>
    </row>
    <row r="22" spans="1:2" x14ac:dyDescent="0.25">
      <c r="A22" s="4">
        <v>45901</v>
      </c>
      <c r="B22">
        <v>5505044</v>
      </c>
    </row>
    <row r="23" spans="1:2" x14ac:dyDescent="0.25">
      <c r="A23" s="4">
        <v>45931</v>
      </c>
      <c r="B23">
        <v>5819765</v>
      </c>
    </row>
    <row r="24" spans="1:2" x14ac:dyDescent="0.25">
      <c r="A24" s="4">
        <v>45962</v>
      </c>
      <c r="B24">
        <v>5931397</v>
      </c>
    </row>
    <row r="25" spans="1:2" x14ac:dyDescent="0.25">
      <c r="A25" s="4">
        <v>45992</v>
      </c>
      <c r="B25">
        <v>8433186</v>
      </c>
    </row>
    <row r="26" spans="1:2" x14ac:dyDescent="0.25">
      <c r="A26" s="5">
        <v>46023</v>
      </c>
    </row>
    <row r="27" spans="1:2" x14ac:dyDescent="0.25">
      <c r="A27" s="5">
        <v>46054</v>
      </c>
    </row>
    <row r="28" spans="1:2" x14ac:dyDescent="0.25">
      <c r="A28" s="5">
        <v>46082</v>
      </c>
    </row>
    <row r="29" spans="1:2" x14ac:dyDescent="0.25">
      <c r="A29" s="5">
        <v>46113</v>
      </c>
    </row>
    <row r="30" spans="1:2" x14ac:dyDescent="0.25">
      <c r="A30" s="5">
        <v>46143</v>
      </c>
    </row>
    <row r="31" spans="1:2" x14ac:dyDescent="0.25">
      <c r="A31" s="5">
        <v>46174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/>
  </sheetViews>
  <sheetFormatPr defaultRowHeight="15" x14ac:dyDescent="0.25"/>
  <cols>
    <col min="1" max="5" width="14" customWidth="1"/>
  </cols>
  <sheetData>
    <row r="1" spans="1:5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</row>
    <row r="2" spans="1:5" x14ac:dyDescent="0.25">
      <c r="A2" s="6">
        <f>'Your Data'!A2</f>
        <v>45292</v>
      </c>
      <c r="B2">
        <f>IF('Your Data'!B2="","", 'Your Data'!B2)</f>
        <v>700000</v>
      </c>
    </row>
    <row r="3" spans="1:5" x14ac:dyDescent="0.25">
      <c r="A3" s="6">
        <f>'Your Data'!A3</f>
        <v>45323</v>
      </c>
      <c r="B3">
        <f>IF('Your Data'!B3="","", 'Your Data'!B3)</f>
        <v>700000</v>
      </c>
    </row>
    <row r="4" spans="1:5" x14ac:dyDescent="0.25">
      <c r="A4" s="6">
        <f>'Your Data'!A4</f>
        <v>45352</v>
      </c>
      <c r="B4">
        <f>IF('Your Data'!B4="","", 'Your Data'!B4)</f>
        <v>2100000</v>
      </c>
      <c r="C4">
        <f t="shared" ref="C4:C25" si="0">AVERAGE(B2:B4)</f>
        <v>1166666.6666666667</v>
      </c>
    </row>
    <row r="5" spans="1:5" x14ac:dyDescent="0.25">
      <c r="A5" s="6">
        <f>'Your Data'!A5</f>
        <v>45383</v>
      </c>
      <c r="B5">
        <f>IF('Your Data'!B5="","", 'Your Data'!B5)</f>
        <v>2000000</v>
      </c>
      <c r="C5">
        <f t="shared" si="0"/>
        <v>1600000</v>
      </c>
    </row>
    <row r="6" spans="1:5" x14ac:dyDescent="0.25">
      <c r="A6" s="6">
        <f>'Your Data'!A6</f>
        <v>45413</v>
      </c>
      <c r="B6">
        <f>IF('Your Data'!B6="","", 'Your Data'!B6)</f>
        <v>2700000</v>
      </c>
      <c r="C6">
        <f t="shared" si="0"/>
        <v>2266666.6666666665</v>
      </c>
    </row>
    <row r="7" spans="1:5" x14ac:dyDescent="0.25">
      <c r="A7" s="6">
        <f>'Your Data'!A7</f>
        <v>45444</v>
      </c>
      <c r="B7">
        <f>IF('Your Data'!B7="","", 'Your Data'!B7)</f>
        <v>2800000</v>
      </c>
      <c r="C7">
        <f t="shared" si="0"/>
        <v>2500000</v>
      </c>
      <c r="D7">
        <f t="shared" ref="D7:D25" si="1">AVERAGE(B2:B7)</f>
        <v>1833333.3333333333</v>
      </c>
    </row>
    <row r="8" spans="1:5" x14ac:dyDescent="0.25">
      <c r="A8" s="6">
        <f>'Your Data'!A8</f>
        <v>45474</v>
      </c>
      <c r="B8">
        <f>IF('Your Data'!B8="","", 'Your Data'!B8)</f>
        <v>2300000</v>
      </c>
      <c r="C8">
        <f t="shared" si="0"/>
        <v>2600000</v>
      </c>
      <c r="D8">
        <f t="shared" si="1"/>
        <v>2100000</v>
      </c>
    </row>
    <row r="9" spans="1:5" x14ac:dyDescent="0.25">
      <c r="A9" s="6">
        <f>'Your Data'!A9</f>
        <v>45505</v>
      </c>
      <c r="B9">
        <f>IF('Your Data'!B9="","", 'Your Data'!B9)</f>
        <v>2700000</v>
      </c>
      <c r="C9">
        <f t="shared" si="0"/>
        <v>2600000</v>
      </c>
      <c r="D9">
        <f t="shared" si="1"/>
        <v>2433333.3333333335</v>
      </c>
    </row>
    <row r="10" spans="1:5" x14ac:dyDescent="0.25">
      <c r="A10" s="6">
        <f>'Your Data'!A10</f>
        <v>45536</v>
      </c>
      <c r="B10">
        <f>IF('Your Data'!B10="","", 'Your Data'!B10)</f>
        <v>1300000</v>
      </c>
      <c r="C10">
        <f t="shared" si="0"/>
        <v>2100000</v>
      </c>
      <c r="D10">
        <f t="shared" si="1"/>
        <v>2300000</v>
      </c>
    </row>
    <row r="11" spans="1:5" x14ac:dyDescent="0.25">
      <c r="A11" s="6">
        <f>'Your Data'!A11</f>
        <v>45566</v>
      </c>
      <c r="B11">
        <f>IF('Your Data'!B11="","", 'Your Data'!B11)</f>
        <v>1600000</v>
      </c>
      <c r="C11">
        <f t="shared" si="0"/>
        <v>1866666.6666666667</v>
      </c>
      <c r="D11">
        <f t="shared" si="1"/>
        <v>2233333.3333333335</v>
      </c>
    </row>
    <row r="12" spans="1:5" x14ac:dyDescent="0.25">
      <c r="A12" s="6">
        <f>'Your Data'!A12</f>
        <v>45597</v>
      </c>
      <c r="B12">
        <f>IF('Your Data'!B12="","", 'Your Data'!B12)</f>
        <v>2300000</v>
      </c>
      <c r="C12">
        <f t="shared" si="0"/>
        <v>1733333.3333333333</v>
      </c>
      <c r="D12">
        <f t="shared" si="1"/>
        <v>2166666.6666666665</v>
      </c>
    </row>
    <row r="13" spans="1:5" x14ac:dyDescent="0.25">
      <c r="A13" s="6">
        <f>'Your Data'!A13</f>
        <v>45627</v>
      </c>
      <c r="B13">
        <f>IF('Your Data'!B13="","", 'Your Data'!B13)</f>
        <v>3000000</v>
      </c>
      <c r="C13">
        <f t="shared" si="0"/>
        <v>2300000</v>
      </c>
      <c r="D13">
        <f t="shared" si="1"/>
        <v>2200000</v>
      </c>
      <c r="E13">
        <f t="shared" ref="E13:E25" si="2">AVERAGE(B2:B13)</f>
        <v>2016666.6666666667</v>
      </c>
    </row>
    <row r="14" spans="1:5" x14ac:dyDescent="0.25">
      <c r="A14" s="6">
        <f>'Your Data'!A14</f>
        <v>45658</v>
      </c>
      <c r="B14">
        <f>IF('Your Data'!B14="","", 'Your Data'!B14)</f>
        <v>3600000</v>
      </c>
      <c r="C14">
        <f t="shared" si="0"/>
        <v>2966666.6666666665</v>
      </c>
      <c r="D14">
        <f t="shared" si="1"/>
        <v>2416666.6666666665</v>
      </c>
      <c r="E14">
        <f t="shared" si="2"/>
        <v>2258333.3333333335</v>
      </c>
    </row>
    <row r="15" spans="1:5" x14ac:dyDescent="0.25">
      <c r="A15" s="6">
        <f>'Your Data'!A15</f>
        <v>45689</v>
      </c>
      <c r="B15">
        <f>IF('Your Data'!B15="","", 'Your Data'!B15)</f>
        <v>3500000</v>
      </c>
      <c r="C15">
        <f t="shared" si="0"/>
        <v>3366666.6666666665</v>
      </c>
      <c r="D15">
        <f t="shared" si="1"/>
        <v>2550000</v>
      </c>
      <c r="E15">
        <f t="shared" si="2"/>
        <v>2491666.6666666665</v>
      </c>
    </row>
    <row r="16" spans="1:5" x14ac:dyDescent="0.25">
      <c r="A16" s="6">
        <f>'Your Data'!A16</f>
        <v>45717</v>
      </c>
      <c r="B16">
        <f>IF('Your Data'!B16="","", 'Your Data'!B16)</f>
        <v>3831156</v>
      </c>
      <c r="C16">
        <f t="shared" si="0"/>
        <v>3643718.6666666665</v>
      </c>
      <c r="D16">
        <f t="shared" si="1"/>
        <v>2971859.3333333335</v>
      </c>
      <c r="E16">
        <f t="shared" si="2"/>
        <v>2635929.6666666665</v>
      </c>
    </row>
    <row r="17" spans="1:5" x14ac:dyDescent="0.25">
      <c r="A17" s="6">
        <f>'Your Data'!A17</f>
        <v>45748</v>
      </c>
      <c r="B17">
        <f>IF('Your Data'!B17="","", 'Your Data'!B17)</f>
        <v>3529711</v>
      </c>
      <c r="C17">
        <f t="shared" si="0"/>
        <v>3620289</v>
      </c>
      <c r="D17">
        <f t="shared" si="1"/>
        <v>3293477.8333333335</v>
      </c>
      <c r="E17">
        <f t="shared" si="2"/>
        <v>2763405.5833333335</v>
      </c>
    </row>
    <row r="18" spans="1:5" x14ac:dyDescent="0.25">
      <c r="A18" s="6">
        <f>'Your Data'!A18</f>
        <v>45778</v>
      </c>
      <c r="B18">
        <f>IF('Your Data'!B18="","", 'Your Data'!B18)</f>
        <v>3670388</v>
      </c>
      <c r="C18">
        <f t="shared" si="0"/>
        <v>3677085</v>
      </c>
      <c r="D18">
        <f t="shared" si="1"/>
        <v>3521875.8333333335</v>
      </c>
      <c r="E18">
        <f t="shared" si="2"/>
        <v>2844271.25</v>
      </c>
    </row>
    <row r="19" spans="1:5" x14ac:dyDescent="0.25">
      <c r="A19" s="6">
        <f>'Your Data'!A19</f>
        <v>45809</v>
      </c>
      <c r="B19">
        <f>IF('Your Data'!B19="","", 'Your Data'!B19)</f>
        <v>4300000</v>
      </c>
      <c r="C19">
        <f t="shared" si="0"/>
        <v>3833366.3333333335</v>
      </c>
      <c r="D19">
        <f t="shared" si="1"/>
        <v>3738542.5</v>
      </c>
      <c r="E19">
        <f t="shared" si="2"/>
        <v>2969271.25</v>
      </c>
    </row>
    <row r="20" spans="1:5" x14ac:dyDescent="0.25">
      <c r="A20" s="6">
        <f>'Your Data'!A20</f>
        <v>45839</v>
      </c>
      <c r="B20">
        <f>IF('Your Data'!B20="","", 'Your Data'!B20)</f>
        <v>4419950</v>
      </c>
      <c r="C20">
        <f t="shared" si="0"/>
        <v>4130112.6666666665</v>
      </c>
      <c r="D20">
        <f t="shared" si="1"/>
        <v>3875200.8333333335</v>
      </c>
      <c r="E20">
        <f t="shared" si="2"/>
        <v>3145933.75</v>
      </c>
    </row>
    <row r="21" spans="1:5" x14ac:dyDescent="0.25">
      <c r="A21" s="6">
        <f>'Your Data'!A21</f>
        <v>45870</v>
      </c>
      <c r="B21">
        <f>IF('Your Data'!B21="","", 'Your Data'!B21)</f>
        <v>4082188</v>
      </c>
      <c r="C21">
        <f t="shared" si="0"/>
        <v>4267379.333333333</v>
      </c>
      <c r="D21">
        <f t="shared" si="1"/>
        <v>3972232.1666666665</v>
      </c>
      <c r="E21">
        <f t="shared" si="2"/>
        <v>3261116.0833333335</v>
      </c>
    </row>
    <row r="22" spans="1:5" x14ac:dyDescent="0.25">
      <c r="A22" s="6">
        <f>'Your Data'!A22</f>
        <v>45901</v>
      </c>
      <c r="B22">
        <f>IF('Your Data'!B22="","", 'Your Data'!B22)</f>
        <v>5505044</v>
      </c>
      <c r="C22">
        <f t="shared" si="0"/>
        <v>4669060.666666667</v>
      </c>
      <c r="D22">
        <f t="shared" si="1"/>
        <v>4251213.5</v>
      </c>
      <c r="E22">
        <f t="shared" si="2"/>
        <v>3611536.4166666665</v>
      </c>
    </row>
    <row r="23" spans="1:5" x14ac:dyDescent="0.25">
      <c r="A23" s="6">
        <f>'Your Data'!A23</f>
        <v>45931</v>
      </c>
      <c r="B23">
        <f>IF('Your Data'!B23="","", 'Your Data'!B23)</f>
        <v>5819765</v>
      </c>
      <c r="C23">
        <f t="shared" si="0"/>
        <v>5135665.666666667</v>
      </c>
      <c r="D23">
        <f t="shared" si="1"/>
        <v>4632889.166666667</v>
      </c>
      <c r="E23">
        <f t="shared" si="2"/>
        <v>3963183.5</v>
      </c>
    </row>
    <row r="24" spans="1:5" x14ac:dyDescent="0.25">
      <c r="A24" s="6">
        <f>'Your Data'!A24</f>
        <v>45962</v>
      </c>
      <c r="B24">
        <f>IF('Your Data'!B24="","", 'Your Data'!B24)</f>
        <v>5931397</v>
      </c>
      <c r="C24">
        <f t="shared" si="0"/>
        <v>5752068.666666667</v>
      </c>
      <c r="D24">
        <f t="shared" si="1"/>
        <v>5009724</v>
      </c>
      <c r="E24">
        <f t="shared" si="2"/>
        <v>4265799.916666667</v>
      </c>
    </row>
    <row r="25" spans="1:5" x14ac:dyDescent="0.25">
      <c r="A25" s="6">
        <f>'Your Data'!A25</f>
        <v>45992</v>
      </c>
      <c r="B25">
        <f>IF('Your Data'!B25="","", 'Your Data'!B25)</f>
        <v>8433186</v>
      </c>
      <c r="C25">
        <f t="shared" si="0"/>
        <v>6728116</v>
      </c>
      <c r="D25">
        <f t="shared" si="1"/>
        <v>5698588.333333333</v>
      </c>
      <c r="E25">
        <f t="shared" si="2"/>
        <v>4718565.416666667</v>
      </c>
    </row>
    <row r="26" spans="1:5" x14ac:dyDescent="0.25">
      <c r="A26" s="6">
        <f>'Your Data'!A26</f>
        <v>46023</v>
      </c>
      <c r="B26" t="str">
        <f>IF('Your Data'!B26="","", 'Your Data'!B26)</f>
        <v/>
      </c>
      <c r="C26">
        <f t="shared" ref="C26:C31" si="3">AVERAGE(C23:C25)</f>
        <v>5871950.1111111119</v>
      </c>
      <c r="D26">
        <f t="shared" ref="D26:D31" si="4">AVERAGE(D20:D25)</f>
        <v>4573308</v>
      </c>
      <c r="E26">
        <f t="shared" ref="E26:E31" si="5">AVERAGE(E14:E25)</f>
        <v>3244084.4027777775</v>
      </c>
    </row>
    <row r="27" spans="1:5" x14ac:dyDescent="0.25">
      <c r="A27" s="6">
        <f>'Your Data'!A27</f>
        <v>46054</v>
      </c>
      <c r="B27" t="str">
        <f>IF('Your Data'!B27="","", 'Your Data'!B27)</f>
        <v/>
      </c>
      <c r="C27">
        <f t="shared" si="3"/>
        <v>6117378.2592592603</v>
      </c>
      <c r="D27">
        <f t="shared" si="4"/>
        <v>4689659.194444444</v>
      </c>
      <c r="E27">
        <f t="shared" si="5"/>
        <v>3326230.3252314813</v>
      </c>
    </row>
    <row r="28" spans="1:5" x14ac:dyDescent="0.25">
      <c r="A28" s="6">
        <f>'Your Data'!A28</f>
        <v>46082</v>
      </c>
      <c r="B28" t="str">
        <f>IF('Your Data'!B28="","", 'Your Data'!B28)</f>
        <v/>
      </c>
      <c r="C28">
        <f t="shared" si="3"/>
        <v>6239148.123456791</v>
      </c>
      <c r="D28">
        <f t="shared" si="4"/>
        <v>4809230.3657407407</v>
      </c>
      <c r="E28">
        <f t="shared" si="5"/>
        <v>3395777.2967785499</v>
      </c>
    </row>
    <row r="29" spans="1:5" x14ac:dyDescent="0.25">
      <c r="A29" s="6">
        <f>'Your Data'!A29</f>
        <v>46113</v>
      </c>
      <c r="B29" t="str">
        <f>IF('Your Data'!B29="","", 'Your Data'!B29)</f>
        <v/>
      </c>
      <c r="C29">
        <f t="shared" si="3"/>
        <v>6076158.8312757211</v>
      </c>
      <c r="D29">
        <f t="shared" si="4"/>
        <v>4902233.1766975308</v>
      </c>
      <c r="E29">
        <f t="shared" si="5"/>
        <v>3459097.9326212066</v>
      </c>
    </row>
    <row r="30" spans="1:5" x14ac:dyDescent="0.25">
      <c r="A30" s="6">
        <f>'Your Data'!A30</f>
        <v>46143</v>
      </c>
      <c r="B30" t="str">
        <f>IF('Your Data'!B30="","", 'Your Data'!B30)</f>
        <v/>
      </c>
      <c r="C30">
        <f t="shared" si="3"/>
        <v>6144228.4046639241</v>
      </c>
      <c r="D30">
        <f t="shared" si="4"/>
        <v>4947123.8450360075</v>
      </c>
      <c r="E30">
        <f t="shared" si="5"/>
        <v>3517072.2950618626</v>
      </c>
    </row>
    <row r="31" spans="1:5" x14ac:dyDescent="0.25">
      <c r="A31" s="6">
        <f>'Your Data'!A31</f>
        <v>46174</v>
      </c>
      <c r="B31" t="str">
        <f>IF('Your Data'!B31="","", 'Your Data'!B31)</f>
        <v/>
      </c>
      <c r="C31">
        <f t="shared" si="3"/>
        <v>6153178.4531321451</v>
      </c>
      <c r="D31">
        <f t="shared" si="4"/>
        <v>4936690.485875342</v>
      </c>
      <c r="E31">
        <f t="shared" si="5"/>
        <v>3573139.0488170176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H18" sqref="H18"/>
    </sheetView>
  </sheetViews>
  <sheetFormatPr defaultRowHeight="15" x14ac:dyDescent="0.25"/>
  <cols>
    <col min="1" max="4" width="16" customWidth="1"/>
  </cols>
  <sheetData>
    <row r="1" spans="1:7" x14ac:dyDescent="0.25">
      <c r="A1" s="3" t="s">
        <v>19</v>
      </c>
      <c r="B1" s="3" t="s">
        <v>20</v>
      </c>
      <c r="C1" s="3" t="s">
        <v>24</v>
      </c>
      <c r="D1" s="3" t="s">
        <v>25</v>
      </c>
      <c r="F1" s="2" t="s">
        <v>26</v>
      </c>
      <c r="G1" s="7">
        <f>AVERAGE(C3:C25)</f>
        <v>0.1733293843263404</v>
      </c>
    </row>
    <row r="2" spans="1:7" x14ac:dyDescent="0.25">
      <c r="A2" s="6">
        <f>'Your Data'!A2</f>
        <v>45292</v>
      </c>
      <c r="B2">
        <f>'Your Data'!B2</f>
        <v>700000</v>
      </c>
      <c r="D2">
        <f t="shared" ref="D2:D25" si="0">B2</f>
        <v>700000</v>
      </c>
    </row>
    <row r="3" spans="1:7" x14ac:dyDescent="0.25">
      <c r="A3" s="6">
        <f>'Your Data'!A3</f>
        <v>45323</v>
      </c>
      <c r="B3">
        <f>'Your Data'!B3</f>
        <v>700000</v>
      </c>
      <c r="C3" s="7">
        <f t="shared" ref="C3:C25" si="1">IF(B2&gt;0,(B3-B2)/B2,"")</f>
        <v>0</v>
      </c>
      <c r="D3">
        <f t="shared" si="0"/>
        <v>700000</v>
      </c>
    </row>
    <row r="4" spans="1:7" x14ac:dyDescent="0.25">
      <c r="A4" s="6">
        <f>'Your Data'!A4</f>
        <v>45352</v>
      </c>
      <c r="B4">
        <f>'Your Data'!B4</f>
        <v>2100000</v>
      </c>
      <c r="C4" s="7">
        <f t="shared" si="1"/>
        <v>2</v>
      </c>
      <c r="D4">
        <f t="shared" si="0"/>
        <v>2100000</v>
      </c>
    </row>
    <row r="5" spans="1:7" x14ac:dyDescent="0.25">
      <c r="A5" s="6">
        <f>'Your Data'!A5</f>
        <v>45383</v>
      </c>
      <c r="B5">
        <f>'Your Data'!B5</f>
        <v>2000000</v>
      </c>
      <c r="C5" s="7">
        <f t="shared" si="1"/>
        <v>-4.7619047619047616E-2</v>
      </c>
      <c r="D5">
        <f t="shared" si="0"/>
        <v>2000000</v>
      </c>
    </row>
    <row r="6" spans="1:7" x14ac:dyDescent="0.25">
      <c r="A6" s="6">
        <f>'Your Data'!A6</f>
        <v>45413</v>
      </c>
      <c r="B6">
        <f>'Your Data'!B6</f>
        <v>2700000</v>
      </c>
      <c r="C6" s="7">
        <f t="shared" si="1"/>
        <v>0.35</v>
      </c>
      <c r="D6">
        <f t="shared" si="0"/>
        <v>2700000</v>
      </c>
    </row>
    <row r="7" spans="1:7" x14ac:dyDescent="0.25">
      <c r="A7" s="6">
        <f>'Your Data'!A7</f>
        <v>45444</v>
      </c>
      <c r="B7">
        <f>'Your Data'!B7</f>
        <v>2800000</v>
      </c>
      <c r="C7" s="7">
        <f t="shared" si="1"/>
        <v>3.7037037037037035E-2</v>
      </c>
      <c r="D7">
        <f t="shared" si="0"/>
        <v>2800000</v>
      </c>
    </row>
    <row r="8" spans="1:7" x14ac:dyDescent="0.25">
      <c r="A8" s="6">
        <f>'Your Data'!A8</f>
        <v>45474</v>
      </c>
      <c r="B8">
        <f>'Your Data'!B8</f>
        <v>2300000</v>
      </c>
      <c r="C8" s="7">
        <f t="shared" si="1"/>
        <v>-0.17857142857142858</v>
      </c>
      <c r="D8">
        <f t="shared" si="0"/>
        <v>2300000</v>
      </c>
    </row>
    <row r="9" spans="1:7" x14ac:dyDescent="0.25">
      <c r="A9" s="6">
        <f>'Your Data'!A9</f>
        <v>45505</v>
      </c>
      <c r="B9">
        <f>'Your Data'!B9</f>
        <v>2700000</v>
      </c>
      <c r="C9" s="7">
        <f t="shared" si="1"/>
        <v>0.17391304347826086</v>
      </c>
      <c r="D9">
        <f t="shared" si="0"/>
        <v>2700000</v>
      </c>
    </row>
    <row r="10" spans="1:7" x14ac:dyDescent="0.25">
      <c r="A10" s="6">
        <f>'Your Data'!A10</f>
        <v>45536</v>
      </c>
      <c r="B10">
        <f>'Your Data'!B10</f>
        <v>1300000</v>
      </c>
      <c r="C10" s="7">
        <f t="shared" si="1"/>
        <v>-0.51851851851851849</v>
      </c>
      <c r="D10">
        <f t="shared" si="0"/>
        <v>1300000</v>
      </c>
    </row>
    <row r="11" spans="1:7" x14ac:dyDescent="0.25">
      <c r="A11" s="6">
        <f>'Your Data'!A11</f>
        <v>45566</v>
      </c>
      <c r="B11">
        <f>'Your Data'!B11</f>
        <v>1600000</v>
      </c>
      <c r="C11" s="7">
        <f t="shared" si="1"/>
        <v>0.23076923076923078</v>
      </c>
      <c r="D11">
        <f t="shared" si="0"/>
        <v>1600000</v>
      </c>
    </row>
    <row r="12" spans="1:7" x14ac:dyDescent="0.25">
      <c r="A12" s="6">
        <f>'Your Data'!A12</f>
        <v>45597</v>
      </c>
      <c r="B12">
        <f>'Your Data'!B12</f>
        <v>2300000</v>
      </c>
      <c r="C12" s="7">
        <f t="shared" si="1"/>
        <v>0.4375</v>
      </c>
      <c r="D12">
        <f t="shared" si="0"/>
        <v>2300000</v>
      </c>
    </row>
    <row r="13" spans="1:7" x14ac:dyDescent="0.25">
      <c r="A13" s="6">
        <f>'Your Data'!A13</f>
        <v>45627</v>
      </c>
      <c r="B13">
        <f>'Your Data'!B13</f>
        <v>3000000</v>
      </c>
      <c r="C13" s="7">
        <f t="shared" si="1"/>
        <v>0.30434782608695654</v>
      </c>
      <c r="D13">
        <f t="shared" si="0"/>
        <v>3000000</v>
      </c>
    </row>
    <row r="14" spans="1:7" x14ac:dyDescent="0.25">
      <c r="A14" s="6">
        <f>'Your Data'!A14</f>
        <v>45658</v>
      </c>
      <c r="B14">
        <f>'Your Data'!B14</f>
        <v>3600000</v>
      </c>
      <c r="C14" s="7">
        <f t="shared" si="1"/>
        <v>0.2</v>
      </c>
      <c r="D14">
        <f t="shared" si="0"/>
        <v>3600000</v>
      </c>
    </row>
    <row r="15" spans="1:7" x14ac:dyDescent="0.25">
      <c r="A15" s="6">
        <f>'Your Data'!A15</f>
        <v>45689</v>
      </c>
      <c r="B15">
        <f>'Your Data'!B15</f>
        <v>3500000</v>
      </c>
      <c r="C15" s="7">
        <f t="shared" si="1"/>
        <v>-2.7777777777777776E-2</v>
      </c>
      <c r="D15">
        <f t="shared" si="0"/>
        <v>3500000</v>
      </c>
    </row>
    <row r="16" spans="1:7" x14ac:dyDescent="0.25">
      <c r="A16" s="6">
        <f>'Your Data'!A16</f>
        <v>45717</v>
      </c>
      <c r="B16">
        <f>'Your Data'!B16</f>
        <v>3831156</v>
      </c>
      <c r="C16" s="7">
        <f t="shared" si="1"/>
        <v>9.4616000000000006E-2</v>
      </c>
      <c r="D16">
        <f t="shared" si="0"/>
        <v>3831156</v>
      </c>
    </row>
    <row r="17" spans="1:4" x14ac:dyDescent="0.25">
      <c r="A17" s="6">
        <f>'Your Data'!A17</f>
        <v>45748</v>
      </c>
      <c r="B17">
        <f>'Your Data'!B17</f>
        <v>3529711</v>
      </c>
      <c r="C17" s="7">
        <f t="shared" si="1"/>
        <v>-7.8682517757042519E-2</v>
      </c>
      <c r="D17">
        <f t="shared" si="0"/>
        <v>3529711</v>
      </c>
    </row>
    <row r="18" spans="1:4" x14ac:dyDescent="0.25">
      <c r="A18" s="6">
        <f>'Your Data'!A18</f>
        <v>45778</v>
      </c>
      <c r="B18">
        <f>'Your Data'!B18</f>
        <v>3670388</v>
      </c>
      <c r="C18" s="7">
        <f t="shared" si="1"/>
        <v>3.9855104284741726E-2</v>
      </c>
      <c r="D18">
        <f t="shared" si="0"/>
        <v>3670388</v>
      </c>
    </row>
    <row r="19" spans="1:4" x14ac:dyDescent="0.25">
      <c r="A19" s="6">
        <f>'Your Data'!A19</f>
        <v>45809</v>
      </c>
      <c r="B19">
        <f>'Your Data'!B19</f>
        <v>4300000</v>
      </c>
      <c r="C19" s="7">
        <f t="shared" si="1"/>
        <v>0.17153826788884444</v>
      </c>
      <c r="D19">
        <f t="shared" si="0"/>
        <v>4300000</v>
      </c>
    </row>
    <row r="20" spans="1:4" x14ac:dyDescent="0.25">
      <c r="A20" s="6">
        <f>'Your Data'!A20</f>
        <v>45839</v>
      </c>
      <c r="B20">
        <f>'Your Data'!B20</f>
        <v>4419950</v>
      </c>
      <c r="C20" s="7">
        <f t="shared" si="1"/>
        <v>2.7895348837209302E-2</v>
      </c>
      <c r="D20">
        <f t="shared" si="0"/>
        <v>4419950</v>
      </c>
    </row>
    <row r="21" spans="1:4" x14ac:dyDescent="0.25">
      <c r="A21" s="6">
        <f>'Your Data'!A21</f>
        <v>45870</v>
      </c>
      <c r="B21">
        <f>'Your Data'!B21</f>
        <v>4082188</v>
      </c>
      <c r="C21" s="7">
        <f t="shared" si="1"/>
        <v>-7.6417606534010571E-2</v>
      </c>
      <c r="D21">
        <f t="shared" si="0"/>
        <v>4082188</v>
      </c>
    </row>
    <row r="22" spans="1:4" x14ac:dyDescent="0.25">
      <c r="A22" s="6">
        <f>'Your Data'!A22</f>
        <v>45901</v>
      </c>
      <c r="B22">
        <f>'Your Data'!B22</f>
        <v>5505044</v>
      </c>
      <c r="C22" s="7">
        <f t="shared" si="1"/>
        <v>0.34855229597460968</v>
      </c>
      <c r="D22">
        <f t="shared" si="0"/>
        <v>5505044</v>
      </c>
    </row>
    <row r="23" spans="1:4" x14ac:dyDescent="0.25">
      <c r="A23" s="6">
        <f>'Your Data'!A23</f>
        <v>45931</v>
      </c>
      <c r="B23">
        <f>'Your Data'!B23</f>
        <v>5819765</v>
      </c>
      <c r="C23" s="7">
        <f t="shared" si="1"/>
        <v>5.7169570306795002E-2</v>
      </c>
      <c r="D23">
        <f t="shared" si="0"/>
        <v>5819765</v>
      </c>
    </row>
    <row r="24" spans="1:4" x14ac:dyDescent="0.25">
      <c r="A24" s="6">
        <f>'Your Data'!A24</f>
        <v>45962</v>
      </c>
      <c r="B24">
        <f>'Your Data'!B24</f>
        <v>5931397</v>
      </c>
      <c r="C24" s="7">
        <f t="shared" si="1"/>
        <v>1.9181530525717104E-2</v>
      </c>
      <c r="D24">
        <f t="shared" si="0"/>
        <v>5931397</v>
      </c>
    </row>
    <row r="25" spans="1:4" x14ac:dyDescent="0.25">
      <c r="A25" s="6">
        <f>'Your Data'!A25</f>
        <v>45992</v>
      </c>
      <c r="B25">
        <f>'Your Data'!B25</f>
        <v>8433186</v>
      </c>
      <c r="C25" s="7">
        <f t="shared" si="1"/>
        <v>0.42178748109425152</v>
      </c>
      <c r="D25">
        <f t="shared" si="0"/>
        <v>8433186</v>
      </c>
    </row>
    <row r="26" spans="1:4" x14ac:dyDescent="0.25">
      <c r="A26" s="6">
        <f>'Your Data'!A26</f>
        <v>46023</v>
      </c>
      <c r="D26" s="10">
        <f>D25*(1+AVERAGE($C$3:$C$25))</f>
        <v>9894904.9372895136</v>
      </c>
    </row>
    <row r="27" spans="1:4" x14ac:dyDescent="0.25">
      <c r="A27" s="6">
        <f>'Your Data'!A27</f>
        <v>46054</v>
      </c>
      <c r="D27" s="10">
        <f t="shared" ref="D27:D31" si="2">D26*(1+AVERAGE($C$3:$C$25))</f>
        <v>11609982.71803757</v>
      </c>
    </row>
    <row r="28" spans="1:4" x14ac:dyDescent="0.25">
      <c r="A28" s="6">
        <f>'Your Data'!A28</f>
        <v>46082</v>
      </c>
      <c r="D28" s="10">
        <f t="shared" si="2"/>
        <v>13622333.874594474</v>
      </c>
    </row>
    <row r="29" spans="1:4" x14ac:dyDescent="0.25">
      <c r="A29" s="6">
        <f>'Your Data'!A29</f>
        <v>46113</v>
      </c>
      <c r="D29" s="10">
        <f t="shared" si="2"/>
        <v>15983484.618165785</v>
      </c>
    </row>
    <row r="30" spans="1:4" x14ac:dyDescent="0.25">
      <c r="A30" s="6">
        <f>'Your Data'!A30</f>
        <v>46143</v>
      </c>
      <c r="D30" s="10">
        <f t="shared" si="2"/>
        <v>18753892.166421991</v>
      </c>
    </row>
    <row r="31" spans="1:4" x14ac:dyDescent="0.25">
      <c r="A31" s="6">
        <f>'Your Data'!A31</f>
        <v>46174</v>
      </c>
      <c r="D31" s="10">
        <f t="shared" si="2"/>
        <v>22004492.749350492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workbookViewId="0"/>
  </sheetViews>
  <sheetFormatPr defaultRowHeight="15" x14ac:dyDescent="0.25"/>
  <cols>
    <col min="1" max="3" width="16" customWidth="1"/>
  </cols>
  <sheetData>
    <row r="1" spans="1:3" x14ac:dyDescent="0.25">
      <c r="A1" s="3" t="s">
        <v>19</v>
      </c>
      <c r="B1" s="3" t="s">
        <v>20</v>
      </c>
      <c r="C1" s="3" t="s">
        <v>27</v>
      </c>
    </row>
    <row r="2" spans="1:3" x14ac:dyDescent="0.25">
      <c r="A2" s="6">
        <f>'Your Data'!A2</f>
        <v>45292</v>
      </c>
      <c r="B2">
        <f>'Your Data'!B2</f>
        <v>700000</v>
      </c>
      <c r="C2">
        <f>FORECAST(A2,'Your Data'!$B$2:$B$25,'Your Data'!$A$2:$A$25)</f>
        <v>761590.08325523138</v>
      </c>
    </row>
    <row r="3" spans="1:3" x14ac:dyDescent="0.25">
      <c r="A3" s="6">
        <f>'Your Data'!A3</f>
        <v>45323</v>
      </c>
      <c r="B3">
        <f>'Your Data'!B3</f>
        <v>700000</v>
      </c>
      <c r="C3">
        <f>FORECAST(A3,'Your Data'!$B$2:$B$25,'Your Data'!$A$2:$A$25)</f>
        <v>992464.4953840971</v>
      </c>
    </row>
    <row r="4" spans="1:3" x14ac:dyDescent="0.25">
      <c r="A4" s="6">
        <f>'Your Data'!A4</f>
        <v>45352</v>
      </c>
      <c r="B4">
        <f>'Your Data'!B4</f>
        <v>2100000</v>
      </c>
      <c r="C4">
        <f>FORECAST(A4,'Your Data'!$B$2:$B$25,'Your Data'!$A$2:$A$25)</f>
        <v>1208443.784149766</v>
      </c>
    </row>
    <row r="5" spans="1:3" x14ac:dyDescent="0.25">
      <c r="A5" s="6">
        <f>'Your Data'!A5</f>
        <v>45383</v>
      </c>
      <c r="B5">
        <f>'Your Data'!B5</f>
        <v>2000000</v>
      </c>
      <c r="C5">
        <f>FORECAST(A5,'Your Data'!$B$2:$B$25,'Your Data'!$A$2:$A$25)</f>
        <v>1439318.1962786317</v>
      </c>
    </row>
    <row r="6" spans="1:3" x14ac:dyDescent="0.25">
      <c r="A6" s="6">
        <f>'Your Data'!A6</f>
        <v>45413</v>
      </c>
      <c r="B6">
        <f>'Your Data'!B6</f>
        <v>2700000</v>
      </c>
      <c r="C6">
        <f>FORECAST(A6,'Your Data'!$B$2:$B$25,'Your Data'!$A$2:$A$25)</f>
        <v>1662745.0467259288</v>
      </c>
    </row>
    <row r="7" spans="1:3" x14ac:dyDescent="0.25">
      <c r="A7" s="6">
        <f>'Your Data'!A7</f>
        <v>45444</v>
      </c>
      <c r="B7">
        <f>'Your Data'!B7</f>
        <v>2800000</v>
      </c>
      <c r="C7">
        <f>FORECAST(A7,'Your Data'!$B$2:$B$25,'Your Data'!$A$2:$A$25)</f>
        <v>1893619.4588547945</v>
      </c>
    </row>
    <row r="8" spans="1:3" x14ac:dyDescent="0.25">
      <c r="A8" s="6">
        <f>'Your Data'!A8</f>
        <v>45474</v>
      </c>
      <c r="B8">
        <f>'Your Data'!B8</f>
        <v>2300000</v>
      </c>
      <c r="C8">
        <f>FORECAST(A8,'Your Data'!$B$2:$B$25,'Your Data'!$A$2:$A$25)</f>
        <v>2117046.309302032</v>
      </c>
    </row>
    <row r="9" spans="1:3" x14ac:dyDescent="0.25">
      <c r="A9" s="6">
        <f>'Your Data'!A9</f>
        <v>45505</v>
      </c>
      <c r="B9">
        <f>'Your Data'!B9</f>
        <v>2700000</v>
      </c>
      <c r="C9">
        <f>FORECAST(A9,'Your Data'!$B$2:$B$25,'Your Data'!$A$2:$A$25)</f>
        <v>2347920.7214308977</v>
      </c>
    </row>
    <row r="10" spans="1:3" x14ac:dyDescent="0.25">
      <c r="A10" s="6">
        <f>'Your Data'!A10</f>
        <v>45536</v>
      </c>
      <c r="B10">
        <f>'Your Data'!B10</f>
        <v>1300000</v>
      </c>
      <c r="C10">
        <f>FORECAST(A10,'Your Data'!$B$2:$B$25,'Your Data'!$A$2:$A$25)</f>
        <v>2578795.1335597634</v>
      </c>
    </row>
    <row r="11" spans="1:3" x14ac:dyDescent="0.25">
      <c r="A11" s="6">
        <f>'Your Data'!A11</f>
        <v>45566</v>
      </c>
      <c r="B11">
        <f>'Your Data'!B11</f>
        <v>1600000</v>
      </c>
      <c r="C11">
        <f>FORECAST(A11,'Your Data'!$B$2:$B$25,'Your Data'!$A$2:$A$25)</f>
        <v>2802221.9840070605</v>
      </c>
    </row>
    <row r="12" spans="1:3" x14ac:dyDescent="0.25">
      <c r="A12" s="6">
        <f>'Your Data'!A12</f>
        <v>45597</v>
      </c>
      <c r="B12">
        <f>'Your Data'!B12</f>
        <v>2300000</v>
      </c>
      <c r="C12">
        <f>FORECAST(A12,'Your Data'!$B$2:$B$25,'Your Data'!$A$2:$A$25)</f>
        <v>3033096.3961359262</v>
      </c>
    </row>
    <row r="13" spans="1:3" x14ac:dyDescent="0.25">
      <c r="A13" s="6">
        <f>'Your Data'!A13</f>
        <v>45627</v>
      </c>
      <c r="B13">
        <f>'Your Data'!B13</f>
        <v>3000000</v>
      </c>
      <c r="C13">
        <f>FORECAST(A13,'Your Data'!$B$2:$B$25,'Your Data'!$A$2:$A$25)</f>
        <v>3256523.2465831637</v>
      </c>
    </row>
    <row r="14" spans="1:3" x14ac:dyDescent="0.25">
      <c r="A14" s="6">
        <f>'Your Data'!A14</f>
        <v>45658</v>
      </c>
      <c r="B14">
        <f>'Your Data'!B14</f>
        <v>3600000</v>
      </c>
      <c r="C14">
        <f>FORECAST(A14,'Your Data'!$B$2:$B$25,'Your Data'!$A$2:$A$25)</f>
        <v>3487397.6587120295</v>
      </c>
    </row>
    <row r="15" spans="1:3" x14ac:dyDescent="0.25">
      <c r="A15" s="6">
        <f>'Your Data'!A15</f>
        <v>45689</v>
      </c>
      <c r="B15">
        <f>'Your Data'!B15</f>
        <v>3500000</v>
      </c>
      <c r="C15">
        <f>FORECAST(A15,'Your Data'!$B$2:$B$25,'Your Data'!$A$2:$A$25)</f>
        <v>3718272.0708408952</v>
      </c>
    </row>
    <row r="16" spans="1:3" x14ac:dyDescent="0.25">
      <c r="A16" s="6">
        <f>'Your Data'!A16</f>
        <v>45717</v>
      </c>
      <c r="B16">
        <f>'Your Data'!B16</f>
        <v>3831156</v>
      </c>
      <c r="C16">
        <f>FORECAST(A16,'Your Data'!$B$2:$B$25,'Your Data'!$A$2:$A$25)</f>
        <v>3926803.7979249954</v>
      </c>
    </row>
    <row r="17" spans="1:3" x14ac:dyDescent="0.25">
      <c r="A17" s="6">
        <f>'Your Data'!A17</f>
        <v>45748</v>
      </c>
      <c r="B17">
        <f>'Your Data'!B17</f>
        <v>3529711</v>
      </c>
      <c r="C17">
        <f>FORECAST(A17,'Your Data'!$B$2:$B$25,'Your Data'!$A$2:$A$25)</f>
        <v>4157678.2100538611</v>
      </c>
    </row>
    <row r="18" spans="1:3" x14ac:dyDescent="0.25">
      <c r="A18" s="6">
        <f>'Your Data'!A18</f>
        <v>45778</v>
      </c>
      <c r="B18">
        <f>'Your Data'!B18</f>
        <v>3670388</v>
      </c>
      <c r="C18">
        <f>FORECAST(A18,'Your Data'!$B$2:$B$25,'Your Data'!$A$2:$A$25)</f>
        <v>4381105.0605011582</v>
      </c>
    </row>
    <row r="19" spans="1:3" x14ac:dyDescent="0.25">
      <c r="A19" s="6">
        <f>'Your Data'!A19</f>
        <v>45809</v>
      </c>
      <c r="B19">
        <f>'Your Data'!B19</f>
        <v>4300000</v>
      </c>
      <c r="C19">
        <f>FORECAST(A19,'Your Data'!$B$2:$B$25,'Your Data'!$A$2:$A$25)</f>
        <v>4611979.472630024</v>
      </c>
    </row>
    <row r="20" spans="1:3" x14ac:dyDescent="0.25">
      <c r="A20" s="6">
        <f>'Your Data'!A20</f>
        <v>45839</v>
      </c>
      <c r="B20">
        <f>'Your Data'!B20</f>
        <v>4419950</v>
      </c>
      <c r="C20">
        <f>FORECAST(A20,'Your Data'!$B$2:$B$25,'Your Data'!$A$2:$A$25)</f>
        <v>4835406.3230772614</v>
      </c>
    </row>
    <row r="21" spans="1:3" x14ac:dyDescent="0.25">
      <c r="A21" s="6">
        <f>'Your Data'!A21</f>
        <v>45870</v>
      </c>
      <c r="B21">
        <f>'Your Data'!B21</f>
        <v>4082188</v>
      </c>
      <c r="C21">
        <f>FORECAST(A21,'Your Data'!$B$2:$B$25,'Your Data'!$A$2:$A$25)</f>
        <v>5066280.7352061272</v>
      </c>
    </row>
    <row r="22" spans="1:3" x14ac:dyDescent="0.25">
      <c r="A22" s="6">
        <f>'Your Data'!A22</f>
        <v>45901</v>
      </c>
      <c r="B22">
        <f>'Your Data'!B22</f>
        <v>5505044</v>
      </c>
      <c r="C22">
        <f>FORECAST(A22,'Your Data'!$B$2:$B$25,'Your Data'!$A$2:$A$25)</f>
        <v>5297155.1473349929</v>
      </c>
    </row>
    <row r="23" spans="1:3" x14ac:dyDescent="0.25">
      <c r="A23" s="6">
        <f>'Your Data'!A23</f>
        <v>45931</v>
      </c>
      <c r="B23">
        <f>'Your Data'!B23</f>
        <v>5819765</v>
      </c>
      <c r="C23">
        <f>FORECAST(A23,'Your Data'!$B$2:$B$25,'Your Data'!$A$2:$A$25)</f>
        <v>5520581.99778229</v>
      </c>
    </row>
    <row r="24" spans="1:3" x14ac:dyDescent="0.25">
      <c r="A24" s="6">
        <f>'Your Data'!A24</f>
        <v>45962</v>
      </c>
      <c r="B24">
        <f>'Your Data'!B24</f>
        <v>5931397</v>
      </c>
      <c r="C24">
        <f>FORECAST(A24,'Your Data'!$B$2:$B$25,'Your Data'!$A$2:$A$25)</f>
        <v>5751456.4099111557</v>
      </c>
    </row>
    <row r="25" spans="1:3" x14ac:dyDescent="0.25">
      <c r="A25" s="6">
        <f>'Your Data'!A25</f>
        <v>45992</v>
      </c>
      <c r="B25">
        <f>'Your Data'!B25</f>
        <v>8433186</v>
      </c>
      <c r="C25">
        <f>FORECAST(A25,'Your Data'!$B$2:$B$25,'Your Data'!$A$2:$A$25)</f>
        <v>5974883.2603583932</v>
      </c>
    </row>
    <row r="26" spans="1:3" x14ac:dyDescent="0.25">
      <c r="A26" s="6">
        <f>'Your Data'!A26</f>
        <v>46023</v>
      </c>
      <c r="C26">
        <f>FORECAST(A26,'Your Data'!$B$2:$B$25,'Your Data'!$A$2:$A$25)</f>
        <v>6205757.6724872589</v>
      </c>
    </row>
    <row r="27" spans="1:3" x14ac:dyDescent="0.25">
      <c r="A27" s="6">
        <f>'Your Data'!A27</f>
        <v>46054</v>
      </c>
      <c r="C27">
        <f>FORECAST(A27,'Your Data'!$B$2:$B$25,'Your Data'!$A$2:$A$25)</f>
        <v>6436632.0846161246</v>
      </c>
    </row>
    <row r="28" spans="1:3" x14ac:dyDescent="0.25">
      <c r="A28" s="6">
        <f>'Your Data'!A28</f>
        <v>46082</v>
      </c>
      <c r="C28">
        <f>FORECAST(A28,'Your Data'!$B$2:$B$25,'Your Data'!$A$2:$A$25)</f>
        <v>6645163.8117002249</v>
      </c>
    </row>
    <row r="29" spans="1:3" x14ac:dyDescent="0.25">
      <c r="A29" s="6">
        <f>'Your Data'!A29</f>
        <v>46113</v>
      </c>
      <c r="C29">
        <f>FORECAST(A29,'Your Data'!$B$2:$B$25,'Your Data'!$A$2:$A$25)</f>
        <v>6876038.2238290906</v>
      </c>
    </row>
    <row r="30" spans="1:3" x14ac:dyDescent="0.25">
      <c r="A30" s="6">
        <f>'Your Data'!A30</f>
        <v>46143</v>
      </c>
      <c r="C30">
        <f>FORECAST(A30,'Your Data'!$B$2:$B$25,'Your Data'!$A$2:$A$25)</f>
        <v>7099465.0742763877</v>
      </c>
    </row>
    <row r="31" spans="1:3" x14ac:dyDescent="0.25">
      <c r="A31" s="6">
        <f>'Your Data'!A31</f>
        <v>46174</v>
      </c>
      <c r="C31">
        <f>FORECAST(A31,'Your Data'!$B$2:$B$25,'Your Data'!$A$2:$A$25)</f>
        <v>7330339.4864052534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workbookViewId="0">
      <selection activeCell="T12" sqref="T12"/>
    </sheetView>
  </sheetViews>
  <sheetFormatPr defaultRowHeight="15" x14ac:dyDescent="0.25"/>
  <cols>
    <col min="1" max="5" width="14" customWidth="1"/>
  </cols>
  <sheetData>
    <row r="1" spans="1:5" x14ac:dyDescent="0.25">
      <c r="A1" s="3" t="s">
        <v>19</v>
      </c>
      <c r="B1" s="3" t="s">
        <v>28</v>
      </c>
      <c r="C1" s="3" t="s">
        <v>21</v>
      </c>
      <c r="D1" s="3" t="s">
        <v>29</v>
      </c>
      <c r="E1" s="3" t="s">
        <v>30</v>
      </c>
    </row>
    <row r="2" spans="1:5" x14ac:dyDescent="0.25">
      <c r="A2" s="6">
        <f>'Moving Average'!A2</f>
        <v>45292</v>
      </c>
      <c r="B2" s="10">
        <f>IF('Moving Average'!B2="",NA(),'Moving Average'!B2)</f>
        <v>700000</v>
      </c>
      <c r="C2" s="10">
        <f>'Moving Average'!C2</f>
        <v>0</v>
      </c>
      <c r="D2" s="10">
        <f>'Growth Rate'!D2</f>
        <v>700000</v>
      </c>
      <c r="E2" s="10">
        <f>'FORECAST Function'!C2</f>
        <v>761590.08325523138</v>
      </c>
    </row>
    <row r="3" spans="1:5" x14ac:dyDescent="0.25">
      <c r="A3" s="6">
        <f>'Moving Average'!A3</f>
        <v>45323</v>
      </c>
      <c r="B3" s="10">
        <f>IF('Moving Average'!B3="",NA(),'Moving Average'!B3)</f>
        <v>700000</v>
      </c>
      <c r="C3" s="10">
        <f>'Moving Average'!C3</f>
        <v>0</v>
      </c>
      <c r="D3" s="10">
        <f>'Growth Rate'!D3</f>
        <v>700000</v>
      </c>
      <c r="E3" s="10">
        <f>'FORECAST Function'!C3</f>
        <v>992464.4953840971</v>
      </c>
    </row>
    <row r="4" spans="1:5" x14ac:dyDescent="0.25">
      <c r="A4" s="6">
        <f>'Moving Average'!A4</f>
        <v>45352</v>
      </c>
      <c r="B4" s="10">
        <f>IF('Moving Average'!B4="",NA(),'Moving Average'!B4)</f>
        <v>2100000</v>
      </c>
      <c r="C4" s="10">
        <f>'Moving Average'!C4</f>
        <v>1166666.6666666667</v>
      </c>
      <c r="D4" s="10">
        <f>'Growth Rate'!D4</f>
        <v>2100000</v>
      </c>
      <c r="E4" s="10">
        <f>'FORECAST Function'!C4</f>
        <v>1208443.784149766</v>
      </c>
    </row>
    <row r="5" spans="1:5" x14ac:dyDescent="0.25">
      <c r="A5" s="6">
        <f>'Moving Average'!A5</f>
        <v>45383</v>
      </c>
      <c r="B5" s="10">
        <f>IF('Moving Average'!B5="",NA(),'Moving Average'!B5)</f>
        <v>2000000</v>
      </c>
      <c r="C5" s="10">
        <f>'Moving Average'!C5</f>
        <v>1600000</v>
      </c>
      <c r="D5" s="10">
        <f>'Growth Rate'!D5</f>
        <v>2000000</v>
      </c>
      <c r="E5" s="10">
        <f>'FORECAST Function'!C5</f>
        <v>1439318.1962786317</v>
      </c>
    </row>
    <row r="6" spans="1:5" x14ac:dyDescent="0.25">
      <c r="A6" s="6">
        <f>'Moving Average'!A6</f>
        <v>45413</v>
      </c>
      <c r="B6" s="10">
        <f>IF('Moving Average'!B6="",NA(),'Moving Average'!B6)</f>
        <v>2700000</v>
      </c>
      <c r="C6" s="10">
        <f>'Moving Average'!C6</f>
        <v>2266666.6666666665</v>
      </c>
      <c r="D6" s="10">
        <f>'Growth Rate'!D6</f>
        <v>2700000</v>
      </c>
      <c r="E6" s="10">
        <f>'FORECAST Function'!C6</f>
        <v>1662745.0467259288</v>
      </c>
    </row>
    <row r="7" spans="1:5" x14ac:dyDescent="0.25">
      <c r="A7" s="6">
        <f>'Moving Average'!A7</f>
        <v>45444</v>
      </c>
      <c r="B7" s="10">
        <f>IF('Moving Average'!B7="",NA(),'Moving Average'!B7)</f>
        <v>2800000</v>
      </c>
      <c r="C7" s="10">
        <f>'Moving Average'!C7</f>
        <v>2500000</v>
      </c>
      <c r="D7" s="10">
        <f>'Growth Rate'!D7</f>
        <v>2800000</v>
      </c>
      <c r="E7" s="10">
        <f>'FORECAST Function'!C7</f>
        <v>1893619.4588547945</v>
      </c>
    </row>
    <row r="8" spans="1:5" x14ac:dyDescent="0.25">
      <c r="A8" s="6">
        <f>'Moving Average'!A8</f>
        <v>45474</v>
      </c>
      <c r="B8" s="10">
        <f>IF('Moving Average'!B8="",NA(),'Moving Average'!B8)</f>
        <v>2300000</v>
      </c>
      <c r="C8" s="10">
        <f>'Moving Average'!C8</f>
        <v>2600000</v>
      </c>
      <c r="D8" s="10">
        <f>'Growth Rate'!D8</f>
        <v>2300000</v>
      </c>
      <c r="E8" s="10">
        <f>'FORECAST Function'!C8</f>
        <v>2117046.309302032</v>
      </c>
    </row>
    <row r="9" spans="1:5" x14ac:dyDescent="0.25">
      <c r="A9" s="6">
        <f>'Moving Average'!A9</f>
        <v>45505</v>
      </c>
      <c r="B9" s="10">
        <f>IF('Moving Average'!B9="",NA(),'Moving Average'!B9)</f>
        <v>2700000</v>
      </c>
      <c r="C9" s="10">
        <f>'Moving Average'!C9</f>
        <v>2600000</v>
      </c>
      <c r="D9" s="10">
        <f>'Growth Rate'!D9</f>
        <v>2700000</v>
      </c>
      <c r="E9" s="10">
        <f>'FORECAST Function'!C9</f>
        <v>2347920.7214308977</v>
      </c>
    </row>
    <row r="10" spans="1:5" x14ac:dyDescent="0.25">
      <c r="A10" s="6">
        <f>'Moving Average'!A10</f>
        <v>45536</v>
      </c>
      <c r="B10" s="10">
        <f>IF('Moving Average'!B10="",NA(),'Moving Average'!B10)</f>
        <v>1300000</v>
      </c>
      <c r="C10" s="10">
        <f>'Moving Average'!C10</f>
        <v>2100000</v>
      </c>
      <c r="D10" s="10">
        <f>'Growth Rate'!D10</f>
        <v>1300000</v>
      </c>
      <c r="E10" s="10">
        <f>'FORECAST Function'!C10</f>
        <v>2578795.1335597634</v>
      </c>
    </row>
    <row r="11" spans="1:5" x14ac:dyDescent="0.25">
      <c r="A11" s="6">
        <f>'Moving Average'!A11</f>
        <v>45566</v>
      </c>
      <c r="B11" s="10">
        <f>IF('Moving Average'!B11="",NA(),'Moving Average'!B11)</f>
        <v>1600000</v>
      </c>
      <c r="C11" s="10">
        <f>'Moving Average'!C11</f>
        <v>1866666.6666666667</v>
      </c>
      <c r="D11" s="10">
        <f>'Growth Rate'!D11</f>
        <v>1600000</v>
      </c>
      <c r="E11" s="10">
        <f>'FORECAST Function'!C11</f>
        <v>2802221.9840070605</v>
      </c>
    </row>
    <row r="12" spans="1:5" x14ac:dyDescent="0.25">
      <c r="A12" s="6">
        <f>'Moving Average'!A12</f>
        <v>45597</v>
      </c>
      <c r="B12" s="10">
        <f>IF('Moving Average'!B12="",NA(),'Moving Average'!B12)</f>
        <v>2300000</v>
      </c>
      <c r="C12" s="10">
        <f>'Moving Average'!C12</f>
        <v>1733333.3333333333</v>
      </c>
      <c r="D12" s="10">
        <f>'Growth Rate'!D12</f>
        <v>2300000</v>
      </c>
      <c r="E12" s="10">
        <f>'FORECAST Function'!C12</f>
        <v>3033096.3961359262</v>
      </c>
    </row>
    <row r="13" spans="1:5" x14ac:dyDescent="0.25">
      <c r="A13" s="6">
        <f>'Moving Average'!A13</f>
        <v>45627</v>
      </c>
      <c r="B13" s="10">
        <f>IF('Moving Average'!B13="",NA(),'Moving Average'!B13)</f>
        <v>3000000</v>
      </c>
      <c r="C13" s="10">
        <f>'Moving Average'!C13</f>
        <v>2300000</v>
      </c>
      <c r="D13" s="10">
        <f>'Growth Rate'!D13</f>
        <v>3000000</v>
      </c>
      <c r="E13" s="10">
        <f>'FORECAST Function'!C13</f>
        <v>3256523.2465831637</v>
      </c>
    </row>
    <row r="14" spans="1:5" x14ac:dyDescent="0.25">
      <c r="A14" s="6">
        <f>'Moving Average'!A14</f>
        <v>45658</v>
      </c>
      <c r="B14" s="10">
        <f>IF('Moving Average'!B14="",NA(),'Moving Average'!B14)</f>
        <v>3600000</v>
      </c>
      <c r="C14" s="10">
        <f>'Moving Average'!C14</f>
        <v>2966666.6666666665</v>
      </c>
      <c r="D14" s="10">
        <f>'Growth Rate'!D14</f>
        <v>3600000</v>
      </c>
      <c r="E14" s="10">
        <f>'FORECAST Function'!C14</f>
        <v>3487397.6587120295</v>
      </c>
    </row>
    <row r="15" spans="1:5" x14ac:dyDescent="0.25">
      <c r="A15" s="6">
        <f>'Moving Average'!A15</f>
        <v>45689</v>
      </c>
      <c r="B15" s="10">
        <f>IF('Moving Average'!B15="",NA(),'Moving Average'!B15)</f>
        <v>3500000</v>
      </c>
      <c r="C15" s="10">
        <f>'Moving Average'!C15</f>
        <v>3366666.6666666665</v>
      </c>
      <c r="D15" s="10">
        <f>'Growth Rate'!D15</f>
        <v>3500000</v>
      </c>
      <c r="E15" s="10">
        <f>'FORECAST Function'!C15</f>
        <v>3718272.0708408952</v>
      </c>
    </row>
    <row r="16" spans="1:5" x14ac:dyDescent="0.25">
      <c r="A16" s="6">
        <f>'Moving Average'!A16</f>
        <v>45717</v>
      </c>
      <c r="B16" s="10">
        <f>IF('Moving Average'!B16="",NA(),'Moving Average'!B16)</f>
        <v>3831156</v>
      </c>
      <c r="C16" s="10">
        <f>'Moving Average'!C16</f>
        <v>3643718.6666666665</v>
      </c>
      <c r="D16" s="10">
        <f>'Growth Rate'!D16</f>
        <v>3831156</v>
      </c>
      <c r="E16" s="10">
        <f>'FORECAST Function'!C16</f>
        <v>3926803.7979249954</v>
      </c>
    </row>
    <row r="17" spans="1:5" x14ac:dyDescent="0.25">
      <c r="A17" s="6">
        <f>'Moving Average'!A17</f>
        <v>45748</v>
      </c>
      <c r="B17" s="10">
        <f>IF('Moving Average'!B17="",NA(),'Moving Average'!B17)</f>
        <v>3529711</v>
      </c>
      <c r="C17" s="10">
        <f>'Moving Average'!C17</f>
        <v>3620289</v>
      </c>
      <c r="D17" s="10">
        <f>'Growth Rate'!D17</f>
        <v>3529711</v>
      </c>
      <c r="E17" s="10">
        <f>'FORECAST Function'!C17</f>
        <v>4157678.2100538611</v>
      </c>
    </row>
    <row r="18" spans="1:5" x14ac:dyDescent="0.25">
      <c r="A18" s="6">
        <f>'Moving Average'!A18</f>
        <v>45778</v>
      </c>
      <c r="B18" s="10">
        <f>IF('Moving Average'!B18="",NA(),'Moving Average'!B18)</f>
        <v>3670388</v>
      </c>
      <c r="C18" s="10">
        <f>'Moving Average'!C18</f>
        <v>3677085</v>
      </c>
      <c r="D18" s="10">
        <f>'Growth Rate'!D18</f>
        <v>3670388</v>
      </c>
      <c r="E18" s="10">
        <f>'FORECAST Function'!C18</f>
        <v>4381105.0605011582</v>
      </c>
    </row>
    <row r="19" spans="1:5" x14ac:dyDescent="0.25">
      <c r="A19" s="6">
        <f>'Moving Average'!A19</f>
        <v>45809</v>
      </c>
      <c r="B19" s="10">
        <f>IF('Moving Average'!B19="",NA(),'Moving Average'!B19)</f>
        <v>4300000</v>
      </c>
      <c r="C19" s="10">
        <f>'Moving Average'!C19</f>
        <v>3833366.3333333335</v>
      </c>
      <c r="D19" s="10">
        <f>'Growth Rate'!D19</f>
        <v>4300000</v>
      </c>
      <c r="E19" s="10">
        <f>'FORECAST Function'!C19</f>
        <v>4611979.472630024</v>
      </c>
    </row>
    <row r="20" spans="1:5" x14ac:dyDescent="0.25">
      <c r="A20" s="6">
        <f>'Moving Average'!A20</f>
        <v>45839</v>
      </c>
      <c r="B20" s="10">
        <f>IF('Moving Average'!B20="",NA(),'Moving Average'!B20)</f>
        <v>4419950</v>
      </c>
      <c r="C20" s="10">
        <f>'Moving Average'!C20</f>
        <v>4130112.6666666665</v>
      </c>
      <c r="D20" s="10">
        <f>'Growth Rate'!D20</f>
        <v>4419950</v>
      </c>
      <c r="E20" s="10">
        <f>'FORECAST Function'!C20</f>
        <v>4835406.3230772614</v>
      </c>
    </row>
    <row r="21" spans="1:5" x14ac:dyDescent="0.25">
      <c r="A21" s="6">
        <f>'Moving Average'!A21</f>
        <v>45870</v>
      </c>
      <c r="B21" s="10">
        <f>IF('Moving Average'!B21="",NA(),'Moving Average'!B21)</f>
        <v>4082188</v>
      </c>
      <c r="C21" s="10">
        <f>'Moving Average'!C21</f>
        <v>4267379.333333333</v>
      </c>
      <c r="D21" s="10">
        <f>'Growth Rate'!D21</f>
        <v>4082188</v>
      </c>
      <c r="E21" s="10">
        <f>'FORECAST Function'!C21</f>
        <v>5066280.7352061272</v>
      </c>
    </row>
    <row r="22" spans="1:5" x14ac:dyDescent="0.25">
      <c r="A22" s="6">
        <f>'Moving Average'!A22</f>
        <v>45901</v>
      </c>
      <c r="B22" s="10">
        <f>IF('Moving Average'!B22="",NA(),'Moving Average'!B22)</f>
        <v>5505044</v>
      </c>
      <c r="C22" s="10">
        <f>'Moving Average'!C22</f>
        <v>4669060.666666667</v>
      </c>
      <c r="D22" s="10">
        <f>'Growth Rate'!D22</f>
        <v>5505044</v>
      </c>
      <c r="E22" s="10">
        <f>'FORECAST Function'!C22</f>
        <v>5297155.1473349929</v>
      </c>
    </row>
    <row r="23" spans="1:5" x14ac:dyDescent="0.25">
      <c r="A23" s="6">
        <f>'Moving Average'!A23</f>
        <v>45931</v>
      </c>
      <c r="B23" s="10">
        <f>IF('Moving Average'!B23="",NA(),'Moving Average'!B23)</f>
        <v>5819765</v>
      </c>
      <c r="C23" s="10">
        <f>'Moving Average'!C23</f>
        <v>5135665.666666667</v>
      </c>
      <c r="D23" s="10">
        <f>'Growth Rate'!D23</f>
        <v>5819765</v>
      </c>
      <c r="E23" s="10">
        <f>'FORECAST Function'!C23</f>
        <v>5520581.99778229</v>
      </c>
    </row>
    <row r="24" spans="1:5" x14ac:dyDescent="0.25">
      <c r="A24" s="6">
        <f>'Moving Average'!A24</f>
        <v>45962</v>
      </c>
      <c r="B24" s="10">
        <f>IF('Moving Average'!B24="",NA(),'Moving Average'!B24)</f>
        <v>5931397</v>
      </c>
      <c r="C24" s="10">
        <f>'Moving Average'!C24</f>
        <v>5752068.666666667</v>
      </c>
      <c r="D24" s="10">
        <f>'Growth Rate'!D24</f>
        <v>5931397</v>
      </c>
      <c r="E24" s="10">
        <f>'FORECAST Function'!C24</f>
        <v>5751456.4099111557</v>
      </c>
    </row>
    <row r="25" spans="1:5" x14ac:dyDescent="0.25">
      <c r="A25" s="6">
        <f>'Moving Average'!A25</f>
        <v>45992</v>
      </c>
      <c r="B25" s="10">
        <f>IF('Moving Average'!B25="",NA(),'Moving Average'!B25)</f>
        <v>8433186</v>
      </c>
      <c r="C25" s="10">
        <f>'Moving Average'!C25</f>
        <v>6728116</v>
      </c>
      <c r="D25" s="10">
        <f>'Growth Rate'!D25</f>
        <v>8433186</v>
      </c>
      <c r="E25" s="10">
        <f>'FORECAST Function'!C25</f>
        <v>5974883.2603583932</v>
      </c>
    </row>
    <row r="26" spans="1:5" x14ac:dyDescent="0.25">
      <c r="A26" s="6">
        <f>'Moving Average'!A26</f>
        <v>46023</v>
      </c>
      <c r="B26" s="10" t="e">
        <f>IF('Moving Average'!B26="",NA(),'Moving Average'!B26)</f>
        <v>#N/A</v>
      </c>
      <c r="C26" s="10">
        <f>'Moving Average'!C26</f>
        <v>5871950.1111111119</v>
      </c>
      <c r="D26" s="10">
        <f>'Growth Rate'!D26</f>
        <v>9894904.9372895136</v>
      </c>
      <c r="E26" s="10">
        <f>'FORECAST Function'!C26</f>
        <v>6205757.6724872589</v>
      </c>
    </row>
    <row r="27" spans="1:5" x14ac:dyDescent="0.25">
      <c r="A27" s="6">
        <f>'Moving Average'!A27</f>
        <v>46054</v>
      </c>
      <c r="B27" s="10" t="e">
        <f>IF('Moving Average'!B27="",NA(),'Moving Average'!B27)</f>
        <v>#N/A</v>
      </c>
      <c r="C27" s="10">
        <f>'Moving Average'!C27</f>
        <v>6117378.2592592603</v>
      </c>
      <c r="D27" s="10">
        <f>'Growth Rate'!D27</f>
        <v>11609982.71803757</v>
      </c>
      <c r="E27" s="10">
        <f>'FORECAST Function'!C27</f>
        <v>6436632.0846161246</v>
      </c>
    </row>
    <row r="28" spans="1:5" x14ac:dyDescent="0.25">
      <c r="A28" s="6">
        <f>'Moving Average'!A28</f>
        <v>46082</v>
      </c>
      <c r="B28" s="10" t="e">
        <f>IF('Moving Average'!B28="",NA(),'Moving Average'!B28)</f>
        <v>#N/A</v>
      </c>
      <c r="C28" s="10">
        <f>'Moving Average'!C28</f>
        <v>6239148.123456791</v>
      </c>
      <c r="D28" s="10">
        <f>'Growth Rate'!D28</f>
        <v>13622333.874594474</v>
      </c>
      <c r="E28" s="10">
        <f>'FORECAST Function'!C28</f>
        <v>6645163.8117002249</v>
      </c>
    </row>
    <row r="29" spans="1:5" x14ac:dyDescent="0.25">
      <c r="A29" s="6">
        <f>'Moving Average'!A29</f>
        <v>46113</v>
      </c>
      <c r="B29" s="10" t="e">
        <f>IF('Moving Average'!B29="",NA(),'Moving Average'!B29)</f>
        <v>#N/A</v>
      </c>
      <c r="C29" s="10">
        <f>'Moving Average'!C29</f>
        <v>6076158.8312757211</v>
      </c>
      <c r="D29" s="10">
        <f>'Growth Rate'!D29</f>
        <v>15983484.618165785</v>
      </c>
      <c r="E29" s="10">
        <f>'FORECAST Function'!C29</f>
        <v>6876038.2238290906</v>
      </c>
    </row>
    <row r="30" spans="1:5" x14ac:dyDescent="0.25">
      <c r="A30" s="6">
        <f>'Moving Average'!A30</f>
        <v>46143</v>
      </c>
      <c r="B30" s="10" t="e">
        <f>IF('Moving Average'!B30="",NA(),'Moving Average'!B30)</f>
        <v>#N/A</v>
      </c>
      <c r="C30" s="10">
        <f>'Moving Average'!C30</f>
        <v>6144228.4046639241</v>
      </c>
      <c r="D30" s="10">
        <f>'Growth Rate'!D30</f>
        <v>18753892.166421991</v>
      </c>
      <c r="E30" s="10">
        <f>'FORECAST Function'!C30</f>
        <v>7099465.0742763877</v>
      </c>
    </row>
    <row r="31" spans="1:5" x14ac:dyDescent="0.25">
      <c r="A31" s="6">
        <f>'Moving Average'!A31</f>
        <v>46174</v>
      </c>
      <c r="B31" s="10" t="e">
        <f>IF('Moving Average'!B31="",NA(),'Moving Average'!B31)</f>
        <v>#N/A</v>
      </c>
      <c r="C31" s="10">
        <f>'Moving Average'!C31</f>
        <v>6153178.4531321451</v>
      </c>
      <c r="D31" s="10">
        <f>'Growth Rate'!D31</f>
        <v>22004492.749350492</v>
      </c>
      <c r="E31" s="10">
        <f>'FORECAST Function'!C31</f>
        <v>7330339.4864052534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/>
  </sheetViews>
  <sheetFormatPr defaultRowHeight="15" x14ac:dyDescent="0.25"/>
  <cols>
    <col min="1" max="1" width="25" customWidth="1"/>
    <col min="2" max="2" width="12" customWidth="1"/>
    <col min="3" max="3" width="15" customWidth="1"/>
  </cols>
  <sheetData>
    <row r="1" spans="1:3" ht="18.75" x14ac:dyDescent="0.3">
      <c r="A1" s="8" t="s">
        <v>31</v>
      </c>
    </row>
    <row r="3" spans="1:3" x14ac:dyDescent="0.25">
      <c r="A3" s="3" t="s">
        <v>32</v>
      </c>
      <c r="B3" s="3" t="s">
        <v>33</v>
      </c>
      <c r="C3" s="3" t="s">
        <v>34</v>
      </c>
    </row>
    <row r="4" spans="1:3" x14ac:dyDescent="0.25">
      <c r="A4" t="s">
        <v>35</v>
      </c>
      <c r="B4" s="7" t="e">
        <f>AVERAGE(ABS(('Moving Average'!B14:B25-'Moving Average'!C14:C25)/'Moving Average'!B14:B25))</f>
        <v>#VALUE!</v>
      </c>
      <c r="C4" t="e">
        <f>IF(B4&lt;0.1,"Excellent",IF(B4&lt;0.2,"Good",IF(B4&lt;0.3,"Fair","Poor")))</f>
        <v>#VALUE!</v>
      </c>
    </row>
    <row r="5" spans="1:3" x14ac:dyDescent="0.25">
      <c r="A5" t="s">
        <v>29</v>
      </c>
      <c r="B5" s="7" t="e">
        <f>AVERAGE(ABS(('Growth Rate'!B14:B25-'Growth Rate'!D14:D25)/'Growth Rate'!B14:B25))</f>
        <v>#VALUE!</v>
      </c>
      <c r="C5" t="e">
        <f>IF(B5&lt;0.1,"Excellent",IF(B5&lt;0.2,"Good",IF(B5&lt;0.3,"Fair","Poor")))</f>
        <v>#VALUE!</v>
      </c>
    </row>
    <row r="6" spans="1:3" x14ac:dyDescent="0.25">
      <c r="A6" t="s">
        <v>36</v>
      </c>
      <c r="B6" s="7" t="e">
        <f>AVERAGE(ABS(('FORECAST Function'!B14:B25-'FORECAST Function'!C14:C25)/'FORECAST Function'!B14:B25))</f>
        <v>#VALUE!</v>
      </c>
      <c r="C6" t="e">
        <f>IF(B6&lt;0.1,"Excellent",IF(B6&lt;0.2,"Good",IF(B6&lt;0.3,"Fair","Poor")))</f>
        <v>#VALUE!</v>
      </c>
    </row>
    <row r="8" spans="1:3" x14ac:dyDescent="0.25">
      <c r="A8" s="2" t="s">
        <v>37</v>
      </c>
    </row>
    <row r="9" spans="1:3" x14ac:dyDescent="0.25">
      <c r="A9" t="s">
        <v>38</v>
      </c>
    </row>
    <row r="10" spans="1:3" x14ac:dyDescent="0.25">
      <c r="A10" t="s">
        <v>39</v>
      </c>
    </row>
    <row r="11" spans="1:3" x14ac:dyDescent="0.25">
      <c r="A11" t="s">
        <v>40</v>
      </c>
    </row>
    <row r="12" spans="1:3" x14ac:dyDescent="0.25">
      <c r="A12" t="s">
        <v>41</v>
      </c>
    </row>
    <row r="14" spans="1:3" x14ac:dyDescent="0.25">
      <c r="A14" s="9" t="s">
        <v>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Your Data</vt:lpstr>
      <vt:lpstr>Moving Average</vt:lpstr>
      <vt:lpstr>Growth Rate</vt:lpstr>
      <vt:lpstr>FORECAST Function</vt:lpstr>
      <vt:lpstr>Comparison</vt:lpstr>
      <vt:lpstr>Accuracy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Matija Novak</cp:lastModifiedBy>
  <dcterms:created xsi:type="dcterms:W3CDTF">2026-01-22T20:09:05Z</dcterms:created>
  <dcterms:modified xsi:type="dcterms:W3CDTF">2026-01-22T20:21:49Z</dcterms:modified>
</cp:coreProperties>
</file>